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jouw stad inc" sheetId="1" r:id="rId1"/>
    <sheet name="Berekeningstool - jouw stad exc" sheetId="3" r:id="rId2"/>
    <sheet name="Gegevens 2018" sheetId="2" state="hidden" r:id="rId3"/>
  </sheets>
  <definedNames>
    <definedName name="_xlnm.Print_Area" localSheetId="1">'Berekeningstool - jouw stad exc'!$A$1:$J$31</definedName>
    <definedName name="_xlnm.Print_Area" localSheetId="0">'Berekeningstool - jouw stad inc'!$A$1:$J$31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19" i="3" s="1"/>
  <c r="G11" i="3"/>
  <c r="G17" i="3"/>
  <c r="G25" i="3" l="1"/>
  <c r="G17" i="1"/>
  <c r="G14" i="1" l="1"/>
  <c r="G19" i="1" s="1"/>
  <c r="G25" i="1" l="1"/>
</calcChain>
</file>

<file path=xl/sharedStrings.xml><?xml version="1.0" encoding="utf-8"?>
<sst xmlns="http://schemas.openxmlformats.org/spreadsheetml/2006/main" count="673" uniqueCount="352">
  <si>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</si>
  <si>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</si>
  <si>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</si>
  <si>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</si>
  <si>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</si>
  <si>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</si>
  <si>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</si>
  <si>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</si>
  <si>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</si>
  <si>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</si>
  <si>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</si>
  <si>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</si>
  <si>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</si>
  <si>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</si>
  <si>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</si>
  <si>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</si>
  <si>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</si>
  <si>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</si>
  <si>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</si>
  <si>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</si>
  <si>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</si>
  <si>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</si>
  <si>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</si>
  <si>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</si>
  <si>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</si>
  <si>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</si>
  <si>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</si>
  <si>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</si>
  <si>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</si>
  <si>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</si>
  <si>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</si>
  <si>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</si>
  <si>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</si>
  <si>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</si>
  <si>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</si>
  <si>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</si>
  <si>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</si>
  <si>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</si>
  <si>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</si>
  <si>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</si>
  <si>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</si>
  <si>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</si>
  <si>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</si>
  <si>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</si>
  <si>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</si>
  <si>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</si>
  <si>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</si>
  <si>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</si>
  <si>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</si>
  <si>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</si>
  <si>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</si>
  <si>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</si>
  <si>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</si>
  <si>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</si>
  <si>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</si>
  <si>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</si>
  <si>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</si>
  <si>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</si>
  <si>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</si>
  <si>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</si>
  <si>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</si>
  <si>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</si>
  <si>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</si>
  <si>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</si>
  <si>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</si>
  <si>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</si>
  <si>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</si>
  <si>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</si>
  <si>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</si>
  <si>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</si>
  <si>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</si>
  <si>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</si>
  <si>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</si>
  <si>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</si>
  <si>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</si>
  <si>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</si>
  <si>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</si>
  <si>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</si>
  <si>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</si>
  <si>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</si>
  <si>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</si>
  <si>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</si>
  <si>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</si>
  <si>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</si>
  <si>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</si>
  <si>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</si>
  <si>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</si>
  <si>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</si>
  <si>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</si>
  <si>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</si>
  <si>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</si>
  <si>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</si>
  <si>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</si>
  <si>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</si>
  <si>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</si>
  <si>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</si>
  <si>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</si>
  <si>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</si>
  <si>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</si>
  <si>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</si>
  <si>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</si>
  <si>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</si>
  <si>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</si>
  <si>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</si>
  <si>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</si>
  <si>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</si>
  <si>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</si>
  <si>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</si>
  <si>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</si>
  <si>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</si>
  <si>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</si>
  <si>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</si>
  <si>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</si>
  <si>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</si>
  <si>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</si>
  <si>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</si>
  <si>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</si>
  <si>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</si>
  <si>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</si>
  <si>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</si>
  <si>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</si>
  <si>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</si>
  <si>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</si>
  <si>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</si>
  <si>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</si>
  <si>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</si>
  <si>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</si>
  <si>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</si>
  <si>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</si>
  <si>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</si>
  <si>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</si>
  <si>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</si>
  <si>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</si>
  <si>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</si>
  <si>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</si>
  <si>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</si>
  <si>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</si>
  <si>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</si>
  <si>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</si>
  <si>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</si>
  <si>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</si>
  <si>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</si>
  <si>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</si>
  <si>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</si>
  <si>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</si>
  <si>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</si>
  <si>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</si>
  <si>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</si>
  <si>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</si>
  <si>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</si>
  <si>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</si>
  <si>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</si>
  <si>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</si>
  <si>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</si>
  <si>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</si>
  <si>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</si>
  <si>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</si>
  <si>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</si>
  <si>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</si>
  <si>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</si>
  <si>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</si>
  <si>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</si>
  <si>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</si>
  <si>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</si>
  <si>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</si>
  <si>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</si>
  <si>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</si>
  <si>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</si>
  <si>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</si>
  <si>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</si>
  <si>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</si>
  <si>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</si>
  <si>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</si>
  <si>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</si>
  <si>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</si>
  <si>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</si>
  <si>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</si>
  <si>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</si>
  <si>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</si>
  <si>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</si>
  <si>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</si>
  <si>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</si>
  <si>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</si>
  <si>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</si>
  <si>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</si>
  <si>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</si>
  <si>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</si>
  <si>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</si>
  <si>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</si>
  <si>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</si>
  <si>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</si>
  <si>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</si>
  <si>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</si>
  <si>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</si>
  <si>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</si>
  <si>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</si>
  <si>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</si>
  <si>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</si>
  <si>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</si>
  <si>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</si>
  <si>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</si>
  <si>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</si>
  <si>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</si>
  <si>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</si>
  <si>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</si>
  <si>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</si>
  <si>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</si>
  <si>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</si>
  <si>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</si>
  <si>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</si>
  <si>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</si>
  <si>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</si>
  <si>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</si>
  <si>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</si>
  <si>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</si>
  <si>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</si>
  <si>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</si>
  <si>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</si>
  <si>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</si>
  <si>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</si>
  <si>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</si>
  <si>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</si>
  <si>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</si>
  <si>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</si>
  <si>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</si>
  <si>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</si>
  <si>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</si>
  <si>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</si>
  <si>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</si>
  <si>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</si>
  <si>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</si>
  <si>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</si>
  <si>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</si>
  <si>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</si>
  <si>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</si>
  <si>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</si>
  <si>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</si>
  <si>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</si>
  <si>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</si>
  <si>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</si>
  <si>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</si>
  <si>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</si>
  <si>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</si>
  <si>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</si>
  <si>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</si>
  <si>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</si>
  <si>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</si>
  <si>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</si>
  <si>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</si>
  <si>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</si>
  <si>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</si>
  <si>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</si>
  <si>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</si>
  <si>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</si>
  <si>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</si>
  <si>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</si>
  <si>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</si>
  <si>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</si>
  <si>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</si>
  <si>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</si>
  <si>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</si>
  <si>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</si>
  <si>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</si>
  <si>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</si>
  <si>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</si>
  <si>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</si>
  <si>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</si>
  <si>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</si>
  <si>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</si>
  <si>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</si>
  <si>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</si>
  <si>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</si>
  <si>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</si>
  <si>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</si>
  <si>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</si>
  <si>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</si>
  <si>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</si>
  <si>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</si>
  <si>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</si>
  <si>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</si>
  <si>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</si>
  <si>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</si>
  <si>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</si>
  <si>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</si>
  <si>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</si>
  <si>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</si>
  <si>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</si>
  <si>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</si>
  <si>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</si>
  <si>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</si>
  <si>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</si>
  <si>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</si>
  <si>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</si>
  <si>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</si>
  <si>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</si>
  <si>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</si>
  <si>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</si>
  <si>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</si>
  <si>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</si>
  <si>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</si>
  <si>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</si>
  <si>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</si>
  <si>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</si>
  <si>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</si>
  <si>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</si>
  <si>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</si>
  <si>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</si>
  <si>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</si>
  <si>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</si>
  <si>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</si>
  <si>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</si>
  <si>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</si>
  <si>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</si>
  <si>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</si>
  <si>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</si>
  <si>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</si>
  <si>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</si>
  <si>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</si>
  <si>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</si>
  <si>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</si>
  <si>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</si>
  <si>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</si>
  <si>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</si>
  <si>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</si>
  <si>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</si>
  <si>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</si>
  <si>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</si>
  <si>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</si>
  <si>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</si>
  <si>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</si>
  <si>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</si>
  <si>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</si>
  <si>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</si>
  <si>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</si>
  <si>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</si>
  <si>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</si>
  <si>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 xml:space="preserve">Opstartjaar </t>
  </si>
  <si>
    <t>[jouw stad] Leest - Eénmalige kost</t>
  </si>
  <si>
    <t>[jouw stad] Leest</t>
  </si>
  <si>
    <t>http://www.cultuurconnect.be/leuvenleest</t>
  </si>
  <si>
    <t>[jouw stad] Leest - jaarlijkse kost</t>
  </si>
  <si>
    <r>
      <t xml:space="preserve">Totaal [jouw stad] Leest </t>
    </r>
    <r>
      <rPr>
        <sz val="12"/>
        <rFont val="Arial"/>
        <family val="2"/>
      </rPr>
      <t>(incl. btw)</t>
    </r>
  </si>
  <si>
    <r>
      <t xml:space="preserve">Alle prijzen zijn steeds </t>
    </r>
    <r>
      <rPr>
        <b/>
        <sz val="11"/>
        <color theme="1"/>
        <rFont val="Calibri"/>
        <family val="2"/>
        <scheme val="minor"/>
      </rPr>
      <t>inclusief btw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</si>
  <si>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Totaal [jouw stad] Leest </t>
    </r>
    <r>
      <rPr>
        <sz val="12"/>
        <rFont val="Arial"/>
        <family val="2"/>
      </rPr>
      <t>(excl. btw)</t>
    </r>
  </si>
  <si>
    <r>
      <t xml:space="preserve">Alle prijzen zijn steeds </t>
    </r>
    <r>
      <rPr>
        <b/>
        <sz val="11"/>
        <color theme="1"/>
        <rFont val="Calibri"/>
        <family val="2"/>
        <scheme val="minor"/>
      </rPr>
      <t>exclusief btw</t>
    </r>
    <r>
      <rPr>
        <sz val="11"/>
        <color theme="1"/>
        <rFont val="Calibri"/>
        <family val="2"/>
        <scheme val="minor"/>
      </rPr>
      <t xml:space="preserve">. </t>
    </r>
  </si>
  <si>
    <t>€ 6.095,84 &lt; 100.000 inwoners</t>
  </si>
  <si>
    <t>€ 8534,18 &lt; 200.000 inwoners</t>
  </si>
  <si>
    <t>€ 10972,52 &gt; 200.000 inwoners</t>
  </si>
  <si>
    <t>Deze berekening is geldig tot en met 31 december 2020.</t>
  </si>
  <si>
    <t>€ 5037,89 &lt; 100.000 inwoners</t>
  </si>
  <si>
    <t>€ 7053,04  &lt; 200.000 inwoners</t>
  </si>
  <si>
    <t>€ 9068,19 &gt; 200.000 inwoners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</si>
</sst>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3" fillId="2" borderId="8" xfId="0" applyFont="1" applyFill="1" applyBorder="1" applyProtection="1"/>
    <xf numFmtId="164" fontId="11" fillId="2" borderId="9" xfId="0" applyNumberFormat="1" applyFont="1" applyFill="1" applyBorder="1" applyProtection="1"/>
    <xf numFmtId="164" fontId="0" fillId="2" borderId="11" xfId="0" applyNumberFormat="1" applyFill="1" applyBorder="1" applyProtection="1"/>
    <xf numFmtId="165" fontId="3" fillId="2" borderId="11" xfId="0" applyNumberFormat="1" applyFont="1" applyFill="1" applyBorder="1" applyProtection="1"/>
    <xf numFmtId="164" fontId="12" fillId="2" borderId="6" xfId="0" applyNumberFormat="1" applyFont="1" applyFill="1" applyBorder="1" applyProtection="1"/>
    <xf numFmtId="0" fontId="12" fillId="2" borderId="6" xfId="0" applyFont="1" applyFill="1" applyBorder="1" applyProtection="1"/>
    <xf numFmtId="0" fontId="16" fillId="2" borderId="10" xfId="0" applyFont="1" applyFill="1" applyBorder="1" applyProtection="1"/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leuvenlees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leuvenle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2" zoomScaleNormal="100" zoomScaleSheetLayoutView="100" workbookViewId="0">
      <selection activeCell="D8" sqref="D8:I8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2" t="s">
        <v>338</v>
      </c>
      <c r="E4" s="72"/>
      <c r="F4" s="72"/>
      <c r="G4" s="72"/>
      <c r="H4" s="72"/>
      <c r="I4" s="72"/>
      <c r="J4" s="23"/>
    </row>
    <row r="5" spans="1:10" x14ac:dyDescent="0.25">
      <c r="A5" s="23"/>
      <c r="B5" s="23"/>
      <c r="C5" s="23"/>
      <c r="D5" s="72"/>
      <c r="E5" s="72"/>
      <c r="F5" s="72"/>
      <c r="G5" s="72"/>
      <c r="H5" s="72"/>
      <c r="I5" s="72"/>
      <c r="J5" s="23"/>
    </row>
    <row r="6" spans="1:10" x14ac:dyDescent="0.25">
      <c r="A6" s="23"/>
      <c r="B6" s="23"/>
      <c r="C6" s="23"/>
      <c r="D6" s="72"/>
      <c r="E6" s="72"/>
      <c r="F6" s="72"/>
      <c r="G6" s="72"/>
      <c r="H6" s="72"/>
      <c r="I6" s="72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70" t="s">
        <v>339</v>
      </c>
      <c r="E8" s="71"/>
      <c r="F8" s="71"/>
      <c r="G8" s="71"/>
      <c r="H8" s="71"/>
      <c r="I8" s="71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2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.5" thickBot="1" x14ac:dyDescent="0.3">
      <c r="A17" s="23"/>
      <c r="B17" s="40" t="s">
        <v>337</v>
      </c>
      <c r="C17" s="41"/>
      <c r="D17" s="42"/>
      <c r="E17" s="43"/>
      <c r="F17" s="43"/>
      <c r="G17" s="42">
        <f>5500*1.21</f>
        <v>6655</v>
      </c>
      <c r="H17" s="44"/>
      <c r="I17" s="45"/>
      <c r="J17" s="25"/>
    </row>
    <row r="18" spans="1:10" ht="16.5" thickBot="1" x14ac:dyDescent="0.3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75" x14ac:dyDescent="0.25">
      <c r="A19" s="23"/>
      <c r="B19" s="49" t="s">
        <v>340</v>
      </c>
      <c r="C19" s="50"/>
      <c r="D19" s="51"/>
      <c r="E19" s="27"/>
      <c r="F19" s="27"/>
      <c r="G19" s="51">
        <f>IF(G14&lt;100000,6050,IF(G14&lt;200000,8470,10890))*109.04/108.22</f>
        <v>6095.8418037331367</v>
      </c>
      <c r="H19" s="52"/>
      <c r="I19" s="53"/>
      <c r="J19" s="25"/>
    </row>
    <row r="20" spans="1:10" ht="15.75" x14ac:dyDescent="0.25">
      <c r="A20" s="23"/>
      <c r="B20" s="63" t="s">
        <v>345</v>
      </c>
      <c r="C20" s="57"/>
      <c r="D20" s="58"/>
      <c r="E20" s="32"/>
      <c r="F20" s="32"/>
      <c r="G20" s="58"/>
      <c r="H20" s="48"/>
      <c r="I20" s="64"/>
      <c r="J20" s="25"/>
    </row>
    <row r="21" spans="1:10" ht="15.75" x14ac:dyDescent="0.25">
      <c r="A21" s="23"/>
      <c r="B21" s="63" t="s">
        <v>346</v>
      </c>
      <c r="C21" s="57"/>
      <c r="D21" s="58"/>
      <c r="E21" s="32"/>
      <c r="F21" s="32"/>
      <c r="G21" s="58"/>
      <c r="H21" s="48"/>
      <c r="I21" s="64"/>
      <c r="J21" s="25"/>
    </row>
    <row r="22" spans="1:10" ht="16.5" thickBot="1" x14ac:dyDescent="0.3">
      <c r="A22" s="23"/>
      <c r="B22" s="37" t="s">
        <v>347</v>
      </c>
      <c r="C22" s="65"/>
      <c r="D22" s="66"/>
      <c r="E22" s="54"/>
      <c r="F22" s="54"/>
      <c r="G22" s="66"/>
      <c r="H22" s="55"/>
      <c r="I22" s="56"/>
      <c r="J22" s="25"/>
    </row>
    <row r="23" spans="1:10" ht="15.75" x14ac:dyDescent="0.25">
      <c r="A23" s="23"/>
      <c r="B23" s="25"/>
      <c r="C23" s="57"/>
      <c r="D23" s="47"/>
      <c r="E23" s="32"/>
      <c r="F23" s="32"/>
      <c r="G23" s="58"/>
      <c r="H23" s="48"/>
      <c r="I23" s="59"/>
      <c r="J23" s="25"/>
    </row>
    <row r="24" spans="1:10" ht="16.5" thickBot="1" x14ac:dyDescent="0.3">
      <c r="A24" s="23"/>
      <c r="B24" s="48"/>
      <c r="C24" s="59"/>
      <c r="D24" s="47"/>
      <c r="E24" s="32"/>
      <c r="F24" s="32"/>
      <c r="G24" s="47"/>
      <c r="H24" s="46"/>
      <c r="I24" s="59"/>
      <c r="J24" s="25"/>
    </row>
    <row r="25" spans="1:10" ht="15.75" x14ac:dyDescent="0.25">
      <c r="A25" s="23"/>
      <c r="B25" s="49" t="s">
        <v>341</v>
      </c>
      <c r="C25" s="67"/>
      <c r="D25" s="51"/>
      <c r="E25" s="29"/>
      <c r="F25" s="29"/>
      <c r="G25" s="51">
        <f>SUM(G17+G19)</f>
        <v>12750.841803733136</v>
      </c>
      <c r="H25" s="68"/>
      <c r="I25" s="53"/>
      <c r="J25" s="25"/>
    </row>
    <row r="26" spans="1:10" ht="15.75" thickBot="1" x14ac:dyDescent="0.3">
      <c r="A26" s="23"/>
      <c r="B26" s="69" t="s">
        <v>336</v>
      </c>
      <c r="C26" s="38"/>
      <c r="D26" s="38"/>
      <c r="E26" s="38"/>
      <c r="F26" s="38"/>
      <c r="G26" s="38"/>
      <c r="H26" s="38"/>
      <c r="I26" s="39"/>
      <c r="J26" s="25"/>
    </row>
    <row r="27" spans="1:10" ht="15.75" x14ac:dyDescent="0.25">
      <c r="A27" s="23"/>
      <c r="C27" s="25"/>
      <c r="D27" s="25"/>
      <c r="E27" s="25"/>
      <c r="F27" s="60"/>
      <c r="G27" s="25"/>
      <c r="H27" s="60"/>
      <c r="I27" s="25"/>
      <c r="J27" s="25"/>
    </row>
    <row r="28" spans="1:10" ht="15.75" x14ac:dyDescent="0.25">
      <c r="A28" s="23"/>
      <c r="C28" s="25"/>
      <c r="D28" s="25"/>
      <c r="E28" s="25"/>
      <c r="F28" s="60"/>
      <c r="G28" s="25"/>
      <c r="H28" s="60"/>
      <c r="I28" s="25"/>
      <c r="J28" s="25"/>
    </row>
    <row r="29" spans="1:10" ht="15.75" x14ac:dyDescent="0.25">
      <c r="A29" s="23"/>
      <c r="B29" s="46" t="s">
        <v>333</v>
      </c>
      <c r="C29" s="25"/>
      <c r="D29" s="25"/>
      <c r="E29" s="25"/>
      <c r="F29" s="60"/>
      <c r="G29" s="25"/>
      <c r="H29" s="60"/>
      <c r="I29" s="25"/>
      <c r="J29" s="25"/>
    </row>
    <row r="30" spans="1:10" x14ac:dyDescent="0.25">
      <c r="A30" s="23"/>
      <c r="B30" s="48" t="s">
        <v>348</v>
      </c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3"/>
      <c r="B31" s="23" t="s">
        <v>342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2" t="s">
        <v>338</v>
      </c>
      <c r="E4" s="72"/>
      <c r="F4" s="72"/>
      <c r="G4" s="72"/>
      <c r="H4" s="72"/>
      <c r="I4" s="72"/>
      <c r="J4" s="23"/>
    </row>
    <row r="5" spans="1:10" x14ac:dyDescent="0.25">
      <c r="A5" s="23"/>
      <c r="B5" s="23"/>
      <c r="C5" s="23"/>
      <c r="D5" s="72"/>
      <c r="E5" s="72"/>
      <c r="F5" s="72"/>
      <c r="G5" s="72"/>
      <c r="H5" s="72"/>
      <c r="I5" s="72"/>
      <c r="J5" s="23"/>
    </row>
    <row r="6" spans="1:10" x14ac:dyDescent="0.25">
      <c r="A6" s="23"/>
      <c r="B6" s="23"/>
      <c r="C6" s="23"/>
      <c r="D6" s="72"/>
      <c r="E6" s="72"/>
      <c r="F6" s="72"/>
      <c r="G6" s="72"/>
      <c r="H6" s="72"/>
      <c r="I6" s="72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70" t="s">
        <v>339</v>
      </c>
      <c r="E8" s="71"/>
      <c r="F8" s="71"/>
      <c r="G8" s="71"/>
      <c r="H8" s="71"/>
      <c r="I8" s="71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jouw stad inc'!G11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2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.5" thickBot="1" x14ac:dyDescent="0.3">
      <c r="A17" s="23"/>
      <c r="B17" s="40" t="s">
        <v>337</v>
      </c>
      <c r="C17" s="41"/>
      <c r="D17" s="42"/>
      <c r="E17" s="43"/>
      <c r="F17" s="43"/>
      <c r="G17" s="42">
        <f>5500</f>
        <v>5500</v>
      </c>
      <c r="H17" s="44"/>
      <c r="I17" s="45"/>
      <c r="J17" s="25"/>
    </row>
    <row r="18" spans="1:10" ht="16.5" thickBot="1" x14ac:dyDescent="0.3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75" x14ac:dyDescent="0.25">
      <c r="A19" s="23"/>
      <c r="B19" s="49" t="s">
        <v>340</v>
      </c>
      <c r="C19" s="50"/>
      <c r="D19" s="51"/>
      <c r="E19" s="27"/>
      <c r="F19" s="27"/>
      <c r="G19" s="51">
        <f>IF(G14&lt;100000,6050,IF(G14&lt;200000,8470,10890))/1.21*109.04/108.22</f>
        <v>5037.8857882092034</v>
      </c>
      <c r="H19" s="52"/>
      <c r="I19" s="53"/>
      <c r="J19" s="25"/>
    </row>
    <row r="20" spans="1:10" ht="15.75" x14ac:dyDescent="0.25">
      <c r="A20" s="23"/>
      <c r="B20" s="63" t="s">
        <v>349</v>
      </c>
      <c r="C20" s="57"/>
      <c r="D20" s="58"/>
      <c r="E20" s="32"/>
      <c r="F20" s="32"/>
      <c r="G20" s="58"/>
      <c r="H20" s="48"/>
      <c r="I20" s="64"/>
      <c r="J20" s="25"/>
    </row>
    <row r="21" spans="1:10" ht="15.75" x14ac:dyDescent="0.25">
      <c r="A21" s="23"/>
      <c r="B21" s="63" t="s">
        <v>350</v>
      </c>
      <c r="C21" s="57"/>
      <c r="D21" s="58"/>
      <c r="E21" s="32"/>
      <c r="F21" s="32"/>
      <c r="G21" s="58"/>
      <c r="H21" s="48"/>
      <c r="I21" s="64"/>
      <c r="J21" s="25"/>
    </row>
    <row r="22" spans="1:10" ht="16.5" thickBot="1" x14ac:dyDescent="0.3">
      <c r="A22" s="23"/>
      <c r="B22" s="37" t="s">
        <v>351</v>
      </c>
      <c r="C22" s="65"/>
      <c r="D22" s="66"/>
      <c r="E22" s="54"/>
      <c r="F22" s="54"/>
      <c r="G22" s="66"/>
      <c r="H22" s="55"/>
      <c r="I22" s="56"/>
      <c r="J22" s="25"/>
    </row>
    <row r="23" spans="1:10" ht="15.75" x14ac:dyDescent="0.25">
      <c r="A23" s="23"/>
      <c r="B23" s="25"/>
      <c r="C23" s="57"/>
      <c r="D23" s="47"/>
      <c r="E23" s="32"/>
      <c r="F23" s="32"/>
      <c r="G23" s="58"/>
      <c r="H23" s="48"/>
      <c r="I23" s="59"/>
      <c r="J23" s="25"/>
    </row>
    <row r="24" spans="1:10" ht="16.5" thickBot="1" x14ac:dyDescent="0.3">
      <c r="A24" s="23"/>
      <c r="B24" s="48"/>
      <c r="C24" s="59"/>
      <c r="D24" s="47"/>
      <c r="E24" s="32"/>
      <c r="F24" s="32"/>
      <c r="G24" s="47"/>
      <c r="H24" s="46"/>
      <c r="I24" s="59"/>
      <c r="J24" s="25"/>
    </row>
    <row r="25" spans="1:10" ht="15.75" x14ac:dyDescent="0.25">
      <c r="A25" s="23"/>
      <c r="B25" s="49" t="s">
        <v>343</v>
      </c>
      <c r="C25" s="67"/>
      <c r="D25" s="51"/>
      <c r="E25" s="29"/>
      <c r="F25" s="29"/>
      <c r="G25" s="51">
        <f>SUM(G17+G19)</f>
        <v>10537.885788209203</v>
      </c>
      <c r="H25" s="68"/>
      <c r="I25" s="53"/>
      <c r="J25" s="25"/>
    </row>
    <row r="26" spans="1:10" ht="15.75" thickBot="1" x14ac:dyDescent="0.3">
      <c r="A26" s="23"/>
      <c r="B26" s="69" t="s">
        <v>336</v>
      </c>
      <c r="C26" s="38"/>
      <c r="D26" s="38"/>
      <c r="E26" s="38"/>
      <c r="F26" s="38"/>
      <c r="G26" s="38"/>
      <c r="H26" s="38"/>
      <c r="I26" s="39"/>
      <c r="J26" s="25"/>
    </row>
    <row r="27" spans="1:10" ht="15.75" x14ac:dyDescent="0.25">
      <c r="A27" s="23"/>
      <c r="C27" s="25"/>
      <c r="D27" s="25"/>
      <c r="E27" s="25"/>
      <c r="F27" s="60"/>
      <c r="G27" s="25"/>
      <c r="H27" s="60"/>
      <c r="I27" s="25"/>
      <c r="J27" s="25"/>
    </row>
    <row r="28" spans="1:10" ht="15.75" x14ac:dyDescent="0.25">
      <c r="A28" s="23"/>
      <c r="C28" s="25"/>
      <c r="D28" s="25"/>
      <c r="E28" s="25"/>
      <c r="F28" s="60"/>
      <c r="G28" s="25"/>
      <c r="H28" s="60"/>
      <c r="I28" s="25"/>
      <c r="J28" s="25"/>
    </row>
    <row r="29" spans="1:10" ht="15.75" x14ac:dyDescent="0.25">
      <c r="A29" s="23"/>
      <c r="B29" s="46" t="s">
        <v>333</v>
      </c>
      <c r="C29" s="25"/>
      <c r="D29" s="25"/>
      <c r="E29" s="25"/>
      <c r="F29" s="60"/>
      <c r="G29" s="25"/>
      <c r="H29" s="60"/>
      <c r="I29" s="25"/>
      <c r="J29" s="25"/>
    </row>
    <row r="30" spans="1:10" x14ac:dyDescent="0.25">
      <c r="A30" s="23"/>
      <c r="B30" s="48" t="s">
        <v>348</v>
      </c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3"/>
      <c r="B31" s="23" t="s">
        <v>344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jouw stad inc</vt:lpstr>
      <vt:lpstr>Berekeningstool - jouw stad exc</vt:lpstr>
      <vt:lpstr>Gegevens 2018</vt:lpstr>
      <vt:lpstr>'Berekeningstool - jouw stad exc'!Afdrukbereik</vt:lpstr>
      <vt:lpstr>'Berekeningstool - jouw stad inc'!Afdrukbereik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2020-07-17T13:15:16Z</dcterms:modified>
</cp:coreProperties>
</file>