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2024\"/>
    </mc:Choice>
  </mc:AlternateContent>
  <xr:revisionPtr revIDLastSave="0" documentId="13_ncr:1_{9B8B814B-FFD6-4AE9-B3E9-DEADD69F54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rekeningstool - Gopress incl." sheetId="1" r:id="rId1"/>
    <sheet name="Berekeningstool - Gopress excl." sheetId="3" r:id="rId2"/>
    <sheet name="Gegevens 2018" sheetId="2" state="hidden" r:id="rId3"/>
  </sheets>
  <definedNames>
    <definedName name="_xlnm.Print_Area" localSheetId="1">'Berekeningstool - Gopress excl.'!$A$1:$J$35</definedName>
    <definedName name="_xlnm.Print_Area" localSheetId="0">'Berekeningstool - Gopress incl.'!$A$1:$J$35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1" i="1"/>
  <c r="G18" i="1"/>
  <c r="B29" i="3"/>
  <c r="G18" i="3" l="1"/>
  <c r="G11" i="3" l="1"/>
  <c r="G14" i="3" l="1"/>
  <c r="G14" i="1" l="1"/>
  <c r="G21" i="3" l="1"/>
  <c r="G23" i="3"/>
  <c r="G26" i="3" l="1"/>
  <c r="G26" i="1"/>
</calcChain>
</file>

<file path=xl/sharedStrings.xml><?xml version="1.0" encoding="utf-8"?>
<sst xmlns="http://schemas.openxmlformats.org/spreadsheetml/2006/main" count="672" uniqueCount="350">
  <si>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</si>
  <si>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</si>
  <si>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</si>
  <si>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</si>
  <si>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</si>
  <si>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</si>
  <si>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</si>
  <si>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</si>
  <si>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</si>
  <si>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</si>
  <si>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</si>
  <si>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</si>
  <si>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</si>
  <si>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</si>
  <si>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</si>
  <si>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</si>
  <si>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</si>
  <si>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</si>
  <si>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</si>
  <si>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</si>
  <si>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</si>
  <si>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</si>
  <si>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</si>
  <si>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</si>
  <si>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</si>
  <si>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</si>
  <si>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</si>
  <si>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</si>
  <si>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</si>
  <si>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</si>
  <si>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</si>
  <si>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</si>
  <si>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</si>
  <si>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</si>
  <si>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</si>
  <si>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</si>
  <si>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</si>
  <si>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</si>
  <si>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</si>
  <si>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</si>
  <si>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</si>
  <si>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</si>
  <si>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</si>
  <si>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</si>
  <si>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</si>
  <si>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</si>
  <si>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</si>
  <si>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</si>
  <si>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</si>
  <si>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</si>
  <si>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</si>
  <si>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</si>
  <si>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</si>
  <si>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</si>
  <si>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</si>
  <si>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</si>
  <si>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</si>
  <si>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</si>
  <si>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</si>
  <si>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</si>
  <si>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</si>
  <si>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</si>
  <si>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</si>
  <si>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</si>
  <si>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</si>
  <si>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</si>
  <si>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</si>
  <si>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</si>
  <si>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</si>
  <si>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</si>
  <si>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</si>
  <si>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</si>
  <si>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</si>
  <si>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</si>
  <si>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</si>
  <si>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</si>
  <si>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</si>
  <si>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</si>
  <si>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</si>
  <si>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</si>
  <si>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</si>
  <si>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</si>
  <si>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</si>
  <si>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</si>
  <si>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</si>
  <si>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</si>
  <si>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</si>
  <si>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</si>
  <si>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</si>
  <si>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</si>
  <si>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</si>
  <si>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</si>
  <si>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</si>
  <si>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</si>
  <si>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</si>
  <si>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</si>
  <si>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</si>
  <si>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</si>
  <si>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</si>
  <si>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</si>
  <si>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</si>
  <si>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</si>
  <si>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</si>
  <si>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</si>
  <si>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</si>
  <si>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</si>
  <si>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</si>
  <si>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</si>
  <si>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</si>
  <si>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</si>
  <si>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</si>
  <si>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</si>
  <si>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</si>
  <si>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</si>
  <si>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</si>
  <si>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</si>
  <si>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</si>
  <si>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</si>
  <si>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</si>
  <si>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</si>
  <si>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</si>
  <si>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</si>
  <si>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</si>
  <si>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</si>
  <si>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</si>
  <si>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</si>
  <si>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</si>
  <si>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</si>
  <si>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</si>
  <si>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</si>
  <si>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</si>
  <si>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</si>
  <si>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</si>
  <si>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</si>
  <si>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</si>
  <si>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</si>
  <si>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</si>
  <si>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</si>
  <si>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</si>
  <si>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</si>
  <si>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</si>
  <si>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</si>
  <si>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</si>
  <si>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</si>
  <si>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</si>
  <si>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</si>
  <si>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</si>
  <si>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</si>
  <si>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</si>
  <si>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</si>
  <si>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</si>
  <si>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</si>
  <si>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</si>
  <si>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</si>
  <si>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</si>
  <si>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</si>
  <si>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</si>
  <si>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</si>
  <si>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</si>
  <si>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</si>
  <si>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</si>
  <si>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</si>
  <si>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</si>
  <si>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</si>
  <si>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</si>
  <si>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</si>
  <si>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</si>
  <si>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</si>
  <si>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</si>
  <si>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</si>
  <si>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</si>
  <si>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</si>
  <si>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</si>
  <si>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</si>
  <si>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</si>
  <si>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</si>
  <si>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</si>
  <si>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</si>
  <si>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</si>
  <si>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</si>
  <si>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</si>
  <si>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</si>
  <si>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</si>
  <si>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</si>
  <si>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</si>
  <si>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</si>
  <si>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</si>
  <si>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</si>
  <si>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</si>
  <si>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</si>
  <si>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</si>
  <si>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</si>
  <si>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</si>
  <si>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</si>
  <si>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</si>
  <si>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</si>
  <si>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</si>
  <si>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</si>
  <si>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</si>
  <si>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</si>
  <si>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</si>
  <si>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</si>
  <si>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</si>
  <si>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</si>
  <si>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</si>
  <si>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</si>
  <si>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</si>
  <si>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</si>
  <si>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</si>
  <si>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</si>
  <si>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</si>
  <si>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</si>
  <si>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</si>
  <si>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</si>
  <si>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</si>
  <si>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</si>
  <si>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</si>
  <si>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</si>
  <si>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</si>
  <si>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</si>
  <si>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</si>
  <si>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</si>
  <si>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</si>
  <si>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</si>
  <si>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</si>
  <si>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</si>
  <si>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</si>
  <si>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</si>
  <si>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</si>
  <si>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</si>
  <si>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</si>
  <si>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</si>
  <si>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</si>
  <si>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</si>
  <si>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</si>
  <si>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</si>
  <si>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</si>
  <si>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</si>
  <si>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</si>
  <si>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</si>
  <si>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</si>
  <si>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</si>
  <si>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</si>
  <si>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</si>
  <si>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</si>
  <si>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</si>
  <si>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</si>
  <si>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</si>
  <si>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</si>
  <si>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</si>
  <si>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</si>
  <si>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</si>
  <si>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</si>
  <si>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</si>
  <si>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</si>
  <si>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</si>
  <si>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</si>
  <si>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</si>
  <si>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</si>
  <si>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</si>
  <si>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</si>
  <si>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</si>
  <si>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</si>
  <si>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</si>
  <si>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</si>
  <si>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</si>
  <si>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</si>
  <si>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</si>
  <si>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</si>
  <si>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</si>
  <si>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</si>
  <si>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</si>
  <si>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</si>
  <si>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</si>
  <si>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</si>
  <si>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</si>
  <si>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</si>
  <si>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</si>
  <si>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</si>
  <si>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</si>
  <si>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</si>
  <si>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</si>
  <si>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</si>
  <si>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</si>
  <si>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</si>
  <si>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</si>
  <si>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</si>
  <si>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</si>
  <si>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</si>
  <si>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</si>
  <si>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</si>
  <si>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</si>
  <si>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</si>
  <si>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</si>
  <si>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</si>
  <si>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</si>
  <si>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</si>
  <si>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</si>
  <si>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</si>
  <si>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</si>
  <si>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</si>
  <si>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</si>
  <si>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</si>
  <si>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</si>
  <si>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</si>
  <si>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</si>
  <si>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</si>
  <si>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</si>
  <si>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</si>
  <si>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</si>
  <si>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</si>
  <si>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</si>
  <si>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</si>
  <si>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</si>
  <si>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</si>
  <si>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</si>
  <si>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</si>
  <si>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</si>
  <si>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</si>
  <si>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</si>
  <si>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</si>
  <si>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</si>
  <si>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</si>
  <si>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</si>
  <si>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</si>
  <si>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</si>
  <si>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</si>
  <si>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</si>
  <si>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</si>
  <si>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</si>
  <si>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</si>
  <si>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</si>
  <si>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</si>
  <si>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</si>
  <si>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</si>
  <si>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</si>
  <si>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 xml:space="preserve">Als je in de loop van het jaar intekent, betaal je niet het volledige bedrag, maar pro rata het aantal resterende maanden van het jaar. </t>
  </si>
  <si>
    <t>Gopress</t>
  </si>
  <si>
    <t>http://www.cultuurconnect.be/diensten/gopress</t>
  </si>
  <si>
    <t>Gebaseerd op inwonersaantal</t>
  </si>
  <si>
    <t>Totaal Gopress</t>
  </si>
  <si>
    <t>Krantenarchief - Variabele kost</t>
  </si>
  <si>
    <t>Vaste kost (incl. btw)</t>
  </si>
  <si>
    <t>Kiosk - Variabele kost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</si>
  <si>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</si>
  <si>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</si>
  <si>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t>Vaste kost (excl. btw)</t>
  </si>
  <si>
    <t>€ 66,62 per duizend inwoners</t>
  </si>
  <si>
    <t>€ 69,84 per duizend inwoners</t>
  </si>
  <si>
    <t>Deze berekening is geldig tot en met 31 december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</si>
</sst>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/>
    <xf numFmtId="0" fontId="7" fillId="5" borderId="3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7" fillId="0" borderId="4" xfId="0" applyFont="1" applyBorder="1"/>
    <xf numFmtId="0" fontId="1" fillId="2" borderId="0" xfId="0" applyFont="1" applyFill="1" applyAlignment="1">
      <alignment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0" xfId="0" applyFont="1" applyFill="1"/>
    <xf numFmtId="0" fontId="4" fillId="2" borderId="9" xfId="0" applyFont="1" applyFill="1" applyBorder="1" applyAlignment="1">
      <alignment horizontal="left"/>
    </xf>
    <xf numFmtId="3" fontId="3" fillId="2" borderId="0" xfId="0" applyNumberFormat="1" applyFont="1" applyFill="1"/>
    <xf numFmtId="0" fontId="0" fillId="2" borderId="8" xfId="0" applyFill="1" applyBorder="1"/>
    <xf numFmtId="0" fontId="0" fillId="2" borderId="9" xfId="0" applyFill="1" applyBorder="1"/>
    <xf numFmtId="0" fontId="13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13" xfId="0" applyFont="1" applyFill="1" applyBorder="1"/>
    <xf numFmtId="164" fontId="0" fillId="2" borderId="14" xfId="0" applyNumberFormat="1" applyFill="1" applyBorder="1"/>
    <xf numFmtId="165" fontId="3" fillId="2" borderId="14" xfId="0" applyNumberFormat="1" applyFont="1" applyFill="1" applyBorder="1"/>
    <xf numFmtId="0" fontId="2" fillId="2" borderId="14" xfId="0" applyFont="1" applyFill="1" applyBorder="1"/>
    <xf numFmtId="0" fontId="12" fillId="2" borderId="0" xfId="0" applyFont="1" applyFill="1"/>
    <xf numFmtId="165" fontId="2" fillId="2" borderId="0" xfId="0" applyNumberFormat="1" applyFont="1" applyFill="1"/>
    <xf numFmtId="0" fontId="11" fillId="2" borderId="0" xfId="0" applyFont="1" applyFill="1"/>
    <xf numFmtId="0" fontId="3" fillId="2" borderId="5" xfId="0" applyFont="1" applyFill="1" applyBorder="1"/>
    <xf numFmtId="164" fontId="0" fillId="2" borderId="6" xfId="0" applyNumberFormat="1" applyFill="1" applyBorder="1"/>
    <xf numFmtId="165" fontId="3" fillId="2" borderId="6" xfId="0" applyNumberFormat="1" applyFont="1" applyFill="1" applyBorder="1"/>
    <xf numFmtId="0" fontId="11" fillId="2" borderId="6" xfId="0" applyFont="1" applyFill="1" applyBorder="1"/>
    <xf numFmtId="164" fontId="11" fillId="2" borderId="7" xfId="0" applyNumberFormat="1" applyFont="1" applyFill="1" applyBorder="1"/>
    <xf numFmtId="164" fontId="11" fillId="2" borderId="12" xfId="0" applyNumberFormat="1" applyFont="1" applyFill="1" applyBorder="1"/>
    <xf numFmtId="164" fontId="0" fillId="2" borderId="0" xfId="0" applyNumberFormat="1" applyFill="1"/>
    <xf numFmtId="165" fontId="3" fillId="2" borderId="0" xfId="0" applyNumberFormat="1" applyFont="1" applyFill="1"/>
    <xf numFmtId="164" fontId="11" fillId="2" borderId="0" xfId="0" applyNumberFormat="1" applyFont="1" applyFill="1"/>
    <xf numFmtId="0" fontId="3" fillId="2" borderId="14" xfId="0" applyFont="1" applyFill="1" applyBorder="1"/>
    <xf numFmtId="0" fontId="3" fillId="2" borderId="0" xfId="0" applyFont="1" applyFill="1"/>
    <xf numFmtId="165" fontId="3" fillId="2" borderId="11" xfId="0" applyNumberFormat="1" applyFont="1" applyFill="1" applyBorder="1"/>
    <xf numFmtId="0" fontId="0" fillId="2" borderId="15" xfId="0" applyFill="1" applyBorder="1"/>
    <xf numFmtId="0" fontId="13" fillId="2" borderId="0" xfId="0" applyFont="1" applyFill="1"/>
    <xf numFmtId="0" fontId="0" fillId="2" borderId="7" xfId="0" applyFill="1" applyBorder="1"/>
    <xf numFmtId="0" fontId="2" fillId="2" borderId="11" xfId="0" applyFont="1" applyFill="1" applyBorder="1"/>
    <xf numFmtId="0" fontId="11" fillId="2" borderId="11" xfId="0" applyFont="1" applyFill="1" applyBorder="1"/>
    <xf numFmtId="165" fontId="2" fillId="2" borderId="11" xfId="0" applyNumberFormat="1" applyFont="1" applyFill="1" applyBorder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Protection="1">
      <protection locked="0"/>
    </xf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86435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8650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gopre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go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1"/>
  <sheetViews>
    <sheetView tabSelected="1"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3" spans="2:9" x14ac:dyDescent="0.25">
      <c r="E3" s="23"/>
      <c r="F3" s="23"/>
      <c r="G3" s="23"/>
      <c r="H3" s="23"/>
      <c r="I3" s="23"/>
    </row>
    <row r="4" spans="2:9" x14ac:dyDescent="0.25">
      <c r="D4" s="67" t="s">
        <v>337</v>
      </c>
      <c r="E4" s="67"/>
      <c r="F4" s="67"/>
      <c r="G4" s="67"/>
      <c r="H4" s="67"/>
      <c r="I4" s="67"/>
    </row>
    <row r="5" spans="2:9" x14ac:dyDescent="0.25">
      <c r="D5" s="67"/>
      <c r="E5" s="67"/>
      <c r="F5" s="67"/>
      <c r="G5" s="67"/>
      <c r="H5" s="67"/>
      <c r="I5" s="67"/>
    </row>
    <row r="6" spans="2:9" x14ac:dyDescent="0.25">
      <c r="D6" s="67"/>
      <c r="E6" s="67"/>
      <c r="F6" s="67"/>
      <c r="G6" s="67"/>
      <c r="H6" s="67"/>
      <c r="I6" s="67"/>
    </row>
    <row r="8" spans="2:9" x14ac:dyDescent="0.25">
      <c r="D8" s="65" t="s">
        <v>338</v>
      </c>
      <c r="E8" s="66"/>
      <c r="F8" s="66"/>
      <c r="G8" s="66"/>
      <c r="H8" s="66"/>
      <c r="I8" s="66"/>
    </row>
    <row r="10" spans="2:9" ht="15.75" thickBot="1" x14ac:dyDescent="0.3"/>
    <row r="11" spans="2:9" ht="15.75" x14ac:dyDescent="0.25">
      <c r="B11" s="24" t="s">
        <v>0</v>
      </c>
      <c r="C11" s="25"/>
      <c r="D11" s="26"/>
      <c r="E11" s="27"/>
      <c r="F11" s="26"/>
      <c r="G11" s="63"/>
      <c r="H11" s="26"/>
      <c r="I11" s="28"/>
    </row>
    <row r="12" spans="2:9" ht="15.75" x14ac:dyDescent="0.25">
      <c r="B12" s="29"/>
      <c r="C12" s="30"/>
      <c r="I12" s="31"/>
    </row>
    <row r="13" spans="2:9" ht="15.75" x14ac:dyDescent="0.25">
      <c r="B13" s="29" t="s">
        <v>1</v>
      </c>
      <c r="C13" s="30"/>
      <c r="G13" s="64"/>
      <c r="I13" s="31"/>
    </row>
    <row r="14" spans="2:9" ht="15.75" x14ac:dyDescent="0.25">
      <c r="B14" s="33" t="s">
        <v>335</v>
      </c>
      <c r="G14" s="32">
        <f>FLOOR(G13,1000)</f>
        <v>0</v>
      </c>
      <c r="I14" s="34"/>
    </row>
    <row r="15" spans="2:9" ht="15.75" thickBot="1" x14ac:dyDescent="0.3">
      <c r="B15" s="35" t="s">
        <v>334</v>
      </c>
      <c r="C15" s="36"/>
      <c r="D15" s="36"/>
      <c r="E15" s="36"/>
      <c r="F15" s="36"/>
      <c r="G15" s="36"/>
      <c r="H15" s="36"/>
      <c r="I15" s="37"/>
    </row>
    <row r="16" spans="2:9" ht="15.75" thickBot="1" x14ac:dyDescent="0.3">
      <c r="B16" s="58"/>
    </row>
    <row r="17" spans="2:10" ht="15.75" x14ac:dyDescent="0.25">
      <c r="B17" s="45" t="s">
        <v>342</v>
      </c>
      <c r="C17" s="26"/>
      <c r="D17" s="26"/>
      <c r="E17" s="26"/>
      <c r="F17" s="26"/>
      <c r="G17" s="26"/>
      <c r="H17" s="26"/>
      <c r="I17" s="59"/>
    </row>
    <row r="18" spans="2:10" ht="16.5" thickBot="1" x14ac:dyDescent="0.3">
      <c r="B18" s="35" t="s">
        <v>339</v>
      </c>
      <c r="C18" s="36"/>
      <c r="D18" s="36"/>
      <c r="E18" s="36"/>
      <c r="F18" s="36"/>
      <c r="G18" s="56">
        <f>(IF(G13&lt;10000,185.37,IF(G13&lt;15000,247.15,IF(G13&lt;25000,308.98,IF(G13&lt;40000,370.73,IF(G13&lt;50000,432.52,IF(G13&lt;65000,494.31,IF(G13&lt;85000,566.1,617.89))))))))*129.45/105.75</f>
        <v>226.913914893617</v>
      </c>
      <c r="H18" s="36"/>
      <c r="I18" s="37"/>
    </row>
    <row r="19" spans="2:10" ht="15.75" thickBot="1" x14ac:dyDescent="0.3"/>
    <row r="20" spans="2:10" ht="15.75" x14ac:dyDescent="0.25">
      <c r="B20" s="45" t="s">
        <v>341</v>
      </c>
      <c r="C20" s="46"/>
      <c r="D20" s="47"/>
      <c r="E20" s="25"/>
      <c r="F20" s="25"/>
      <c r="G20" s="26"/>
      <c r="H20" s="48"/>
      <c r="I20" s="49"/>
    </row>
    <row r="21" spans="2:10" ht="16.5" thickBot="1" x14ac:dyDescent="0.3">
      <c r="B21" s="35" t="s">
        <v>347</v>
      </c>
      <c r="C21" s="60"/>
      <c r="D21" s="36"/>
      <c r="E21" s="36"/>
      <c r="F21" s="60"/>
      <c r="G21" s="56">
        <f>G14*0.05516*129.45/105.75</f>
        <v>0</v>
      </c>
      <c r="H21" s="61"/>
      <c r="I21" s="50"/>
    </row>
    <row r="22" spans="2:10" ht="16.5" thickBot="1" x14ac:dyDescent="0.3">
      <c r="C22" s="51"/>
      <c r="D22" s="43"/>
      <c r="E22" s="30"/>
      <c r="F22" s="30"/>
      <c r="G22" s="52"/>
      <c r="H22" s="44"/>
      <c r="I22" s="53"/>
    </row>
    <row r="23" spans="2:10" ht="15.75" x14ac:dyDescent="0.25">
      <c r="B23" s="45" t="s">
        <v>343</v>
      </c>
      <c r="C23" s="46"/>
      <c r="D23" s="47"/>
      <c r="E23" s="25"/>
      <c r="F23" s="25"/>
      <c r="G23" s="47">
        <f>G14*0.05783*129.45/105.75</f>
        <v>0</v>
      </c>
      <c r="H23" s="48"/>
      <c r="I23" s="49"/>
    </row>
    <row r="24" spans="2:10" ht="16.5" thickBot="1" x14ac:dyDescent="0.3">
      <c r="B24" s="35" t="s">
        <v>348</v>
      </c>
      <c r="C24" s="60"/>
      <c r="D24" s="36"/>
      <c r="E24" s="36"/>
      <c r="F24" s="60"/>
      <c r="G24" s="62"/>
      <c r="H24" s="61"/>
      <c r="I24" s="50"/>
    </row>
    <row r="25" spans="2:10" ht="15.75" thickBot="1" x14ac:dyDescent="0.3"/>
    <row r="26" spans="2:10" ht="16.5" thickBot="1" x14ac:dyDescent="0.3">
      <c r="B26" s="38" t="s">
        <v>340</v>
      </c>
      <c r="C26" s="39"/>
      <c r="D26" s="40"/>
      <c r="E26" s="41"/>
      <c r="F26" s="41"/>
      <c r="G26" s="40">
        <f>G23+G21+G18</f>
        <v>226.913914893617</v>
      </c>
      <c r="H26" s="54"/>
      <c r="I26" s="57"/>
    </row>
    <row r="27" spans="2:10" ht="15.75" x14ac:dyDescent="0.25">
      <c r="B27" s="42"/>
      <c r="F27" s="55"/>
      <c r="H27" s="55"/>
    </row>
    <row r="28" spans="2:10" x14ac:dyDescent="0.25">
      <c r="B28" s="42" t="s">
        <v>333</v>
      </c>
    </row>
    <row r="29" spans="2:10" x14ac:dyDescent="0.25">
      <c r="B29" s="44" t="s">
        <v>349</v>
      </c>
    </row>
    <row r="30" spans="2:10" x14ac:dyDescent="0.25">
      <c r="B30" s="1" t="s">
        <v>344</v>
      </c>
    </row>
    <row r="31" spans="2:10" ht="30.95" customHeight="1" x14ac:dyDescent="0.25">
      <c r="B31" s="68" t="s">
        <v>336</v>
      </c>
      <c r="C31" s="68"/>
      <c r="D31" s="68"/>
      <c r="E31" s="68"/>
      <c r="F31" s="68"/>
      <c r="G31" s="68"/>
      <c r="H31" s="68"/>
      <c r="I31" s="68"/>
      <c r="J31" s="68"/>
    </row>
  </sheetData>
  <sheetProtection algorithmName="SHA-512" hashValue="536H4Iqde55hLfUCShFbzSJUNNkMkhu3nhAxdlbHVzn1jAqOQtMIhGi9zANK7Iby/fTY4gbGh7zurnZUEIVphQ==" saltValue="8DoBjNrNIOCkpJz8DJYUIA==" spinCount="100000" sheet="1" selectLockedCells="1"/>
  <mergeCells count="3">
    <mergeCell ref="D8:I8"/>
    <mergeCell ref="D4:I6"/>
    <mergeCell ref="B31:J31"/>
  </mergeCells>
  <hyperlinks>
    <hyperlink ref="D8" r:id="rId1" xr:uid="{00000000-0004-0000-0000-000000000000}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1"/>
  <sheetViews>
    <sheetView topLeftCell="A7" zoomScaleNormal="100" zoomScaleSheetLayoutView="100" workbookViewId="0">
      <selection activeCell="G13" sqref="G13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3" spans="2:9" x14ac:dyDescent="0.25">
      <c r="E3" s="23"/>
      <c r="F3" s="23"/>
      <c r="G3" s="23"/>
      <c r="H3" s="23"/>
      <c r="I3" s="23"/>
    </row>
    <row r="4" spans="2:9" x14ac:dyDescent="0.25">
      <c r="D4" s="67" t="s">
        <v>337</v>
      </c>
      <c r="E4" s="67"/>
      <c r="F4" s="67"/>
      <c r="G4" s="67"/>
      <c r="H4" s="67"/>
      <c r="I4" s="67"/>
    </row>
    <row r="5" spans="2:9" x14ac:dyDescent="0.25">
      <c r="D5" s="67"/>
      <c r="E5" s="67"/>
      <c r="F5" s="67"/>
      <c r="G5" s="67"/>
      <c r="H5" s="67"/>
      <c r="I5" s="67"/>
    </row>
    <row r="6" spans="2:9" x14ac:dyDescent="0.25">
      <c r="D6" s="67"/>
      <c r="E6" s="67"/>
      <c r="F6" s="67"/>
      <c r="G6" s="67"/>
      <c r="H6" s="67"/>
      <c r="I6" s="67"/>
    </row>
    <row r="8" spans="2:9" x14ac:dyDescent="0.25">
      <c r="D8" s="65" t="s">
        <v>338</v>
      </c>
      <c r="E8" s="66"/>
      <c r="F8" s="66"/>
      <c r="G8" s="66"/>
      <c r="H8" s="66"/>
      <c r="I8" s="66"/>
    </row>
    <row r="10" spans="2:9" ht="15.75" thickBot="1" x14ac:dyDescent="0.3"/>
    <row r="11" spans="2:9" ht="15.75" x14ac:dyDescent="0.25">
      <c r="B11" s="24" t="s">
        <v>0</v>
      </c>
      <c r="C11" s="25"/>
      <c r="D11" s="26"/>
      <c r="E11" s="27"/>
      <c r="F11" s="26"/>
      <c r="G11" s="63">
        <f>'Berekeningstool - Gopress incl.'!G11</f>
        <v>0</v>
      </c>
      <c r="H11" s="26"/>
      <c r="I11" s="28"/>
    </row>
    <row r="12" spans="2:9" ht="15.75" x14ac:dyDescent="0.25">
      <c r="B12" s="29"/>
      <c r="C12" s="30"/>
      <c r="I12" s="31"/>
    </row>
    <row r="13" spans="2:9" ht="15.75" x14ac:dyDescent="0.25">
      <c r="B13" s="29" t="s">
        <v>1</v>
      </c>
      <c r="C13" s="30"/>
      <c r="G13" s="64"/>
      <c r="I13" s="31"/>
    </row>
    <row r="14" spans="2:9" ht="15.75" x14ac:dyDescent="0.25">
      <c r="B14" s="33" t="s">
        <v>335</v>
      </c>
      <c r="G14" s="32">
        <f>FLOOR(G13,1000)</f>
        <v>0</v>
      </c>
      <c r="I14" s="34"/>
    </row>
    <row r="15" spans="2:9" ht="15.75" thickBot="1" x14ac:dyDescent="0.3">
      <c r="B15" s="35" t="s">
        <v>334</v>
      </c>
      <c r="C15" s="36"/>
      <c r="D15" s="36"/>
      <c r="E15" s="36"/>
      <c r="F15" s="36"/>
      <c r="G15" s="36"/>
      <c r="H15" s="36"/>
      <c r="I15" s="37"/>
    </row>
    <row r="16" spans="2:9" ht="15.75" thickBot="1" x14ac:dyDescent="0.3">
      <c r="B16" s="58"/>
    </row>
    <row r="17" spans="2:10" ht="15.75" x14ac:dyDescent="0.25">
      <c r="B17" s="45" t="s">
        <v>346</v>
      </c>
      <c r="C17" s="26"/>
      <c r="D17" s="26"/>
      <c r="E17" s="26"/>
      <c r="F17" s="26"/>
      <c r="G17" s="26"/>
      <c r="H17" s="26"/>
      <c r="I17" s="59"/>
    </row>
    <row r="18" spans="2:10" ht="16.5" thickBot="1" x14ac:dyDescent="0.3">
      <c r="B18" s="35" t="s">
        <v>339</v>
      </c>
      <c r="C18" s="36"/>
      <c r="D18" s="36"/>
      <c r="E18" s="36"/>
      <c r="F18" s="36"/>
      <c r="G18" s="56">
        <f>'Berekeningstool - Gopress incl.'!G18/1.21</f>
        <v>187.53216106910497</v>
      </c>
      <c r="H18" s="36"/>
      <c r="I18" s="37"/>
    </row>
    <row r="19" spans="2:10" ht="15.75" thickBot="1" x14ac:dyDescent="0.3"/>
    <row r="20" spans="2:10" ht="15.75" x14ac:dyDescent="0.25">
      <c r="B20" s="45" t="s">
        <v>341</v>
      </c>
      <c r="C20" s="46"/>
      <c r="D20" s="47"/>
      <c r="E20" s="25"/>
      <c r="F20" s="25"/>
      <c r="G20" s="26"/>
      <c r="H20" s="48"/>
      <c r="I20" s="49"/>
    </row>
    <row r="21" spans="2:10" ht="16.5" thickBot="1" x14ac:dyDescent="0.3">
      <c r="B21" s="35"/>
      <c r="C21" s="60"/>
      <c r="D21" s="36"/>
      <c r="E21" s="36"/>
      <c r="F21" s="60"/>
      <c r="G21" s="56">
        <f>'Berekeningstool - Gopress incl.'!G21/1.21</f>
        <v>0</v>
      </c>
      <c r="H21" s="61"/>
      <c r="I21" s="50"/>
    </row>
    <row r="22" spans="2:10" ht="16.5" thickBot="1" x14ac:dyDescent="0.3">
      <c r="C22" s="51"/>
      <c r="D22" s="43"/>
      <c r="E22" s="30"/>
      <c r="F22" s="30"/>
      <c r="G22" s="52"/>
      <c r="H22" s="44"/>
      <c r="I22" s="53"/>
    </row>
    <row r="23" spans="2:10" ht="15.75" x14ac:dyDescent="0.25">
      <c r="B23" s="45" t="s">
        <v>343</v>
      </c>
      <c r="C23" s="46"/>
      <c r="D23" s="47"/>
      <c r="E23" s="25"/>
      <c r="F23" s="25"/>
      <c r="G23" s="47">
        <f>'Berekeningstool - Gopress incl.'!G23/1.21</f>
        <v>0</v>
      </c>
      <c r="H23" s="48"/>
      <c r="I23" s="49"/>
    </row>
    <row r="24" spans="2:10" ht="16.5" thickBot="1" x14ac:dyDescent="0.3">
      <c r="B24" s="35"/>
      <c r="C24" s="60"/>
      <c r="D24" s="36"/>
      <c r="E24" s="36"/>
      <c r="F24" s="60"/>
      <c r="G24" s="62"/>
      <c r="H24" s="61"/>
      <c r="I24" s="50"/>
    </row>
    <row r="25" spans="2:10" ht="15.75" thickBot="1" x14ac:dyDescent="0.3"/>
    <row r="26" spans="2:10" ht="16.5" thickBot="1" x14ac:dyDescent="0.3">
      <c r="B26" s="38" t="s">
        <v>340</v>
      </c>
      <c r="C26" s="39"/>
      <c r="D26" s="40"/>
      <c r="E26" s="41"/>
      <c r="F26" s="41"/>
      <c r="G26" s="40">
        <f>G23+G21+G18</f>
        <v>187.53216106910497</v>
      </c>
      <c r="H26" s="54"/>
      <c r="I26" s="57"/>
    </row>
    <row r="27" spans="2:10" ht="15.75" x14ac:dyDescent="0.25">
      <c r="B27" s="42"/>
      <c r="F27" s="55"/>
      <c r="H27" s="55"/>
    </row>
    <row r="28" spans="2:10" x14ac:dyDescent="0.25">
      <c r="B28" s="42" t="s">
        <v>333</v>
      </c>
    </row>
    <row r="29" spans="2:10" x14ac:dyDescent="0.25">
      <c r="B29" s="44" t="str">
        <f>'Berekeningstool - Gopress incl.'!B29</f>
        <v>Deze berekening is geldig tot en met 31 december 2024.</v>
      </c>
    </row>
    <row r="30" spans="2:10" x14ac:dyDescent="0.25">
      <c r="B30" s="1" t="s">
        <v>345</v>
      </c>
    </row>
    <row r="31" spans="2:10" ht="30.95" customHeight="1" x14ac:dyDescent="0.25">
      <c r="B31" s="68" t="s">
        <v>336</v>
      </c>
      <c r="C31" s="68"/>
      <c r="D31" s="68"/>
      <c r="E31" s="68"/>
      <c r="F31" s="68"/>
      <c r="G31" s="68"/>
      <c r="H31" s="68"/>
      <c r="I31" s="68"/>
      <c r="J31" s="68"/>
    </row>
  </sheetData>
  <sheetProtection algorithmName="SHA-512" hashValue="s5K0E8sUzcj+2o9jsz99DMHZNXiD+sVjNfalHQaoKJ2RsHCLpqkGH0uihhqTvAek/3Zm70fji+OlvBYzI7TeYA==" saltValue="rr3w+wUYTeqr+G9joT1hBg==" spinCount="100000" sheet="1" selectLockedCells="1"/>
  <mergeCells count="3">
    <mergeCell ref="D4:I6"/>
    <mergeCell ref="D8:I8"/>
    <mergeCell ref="B31:J31"/>
  </mergeCells>
  <hyperlinks>
    <hyperlink ref="D8" r:id="rId1" xr:uid="{00000000-0004-0000-0100-000000000000}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Gopress incl.</vt:lpstr>
      <vt:lpstr>Berekeningstool - Gopress excl.</vt:lpstr>
      <vt:lpstr>Gegevens 2018</vt:lpstr>
      <vt:lpstr>'Berekeningstool - Gopress excl.'!Afdrukbereik</vt:lpstr>
      <vt:lpstr>'Berekeningstool - Gopress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2024-01-12T11:04:25Z</dcterms:modified>
</cp:coreProperties>
</file>