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6D4F9BCE-43B9-7A40-AD07-DE3B5D39F061}" xr6:coauthVersionLast="47" xr6:coauthVersionMax="47" xr10:uidLastSave="{00000000-0000-0000-0000-000000000000}"/>
  <bookViews>
    <workbookView xWindow="8660" yWindow="620" windowWidth="20140" windowHeight="15100" xr2:uid="{00000000-000D-0000-FFFF-FFFF00000000}"/>
  </bookViews>
  <sheets>
    <sheet name="Berekeningstool - Fundels incl." sheetId="1" r:id="rId1"/>
    <sheet name="Berekeningstool - Fundels excl." sheetId="3" r:id="rId2"/>
    <sheet name="Gegevens 2018" sheetId="2" state="hidden" r:id="rId3"/>
  </sheets>
  <definedNames>
    <definedName name="_xlnm.Print_Area" localSheetId="1">'Berekeningstool - Fundels excl.'!$A$1:$J$37</definedName>
    <definedName name="_xlnm.Print_Area" localSheetId="0">'Berekeningstool - Fundels incl.'!$A$1:$J$36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3" l="1"/>
  <c r="G22" i="3"/>
  <c r="G18" i="3"/>
  <c r="G17" i="3"/>
  <c r="G22" i="1"/>
  <c r="G17" i="1"/>
  <c r="B30" i="3"/>
  <c r="G13" i="3" l="1"/>
  <c r="G14" i="3" s="1"/>
  <c r="G11" i="3"/>
  <c r="G14" i="1"/>
  <c r="G18" i="1" l="1"/>
  <c r="G20" i="1" s="1"/>
  <c r="G23" i="1"/>
  <c r="G25" i="1" s="1"/>
  <c r="G20" i="3"/>
  <c r="G25" i="3"/>
  <c r="G27" i="3" l="1"/>
  <c r="G27" i="1"/>
</calcChain>
</file>

<file path=xl/sharedStrings.xml><?xml version="1.0" encoding="utf-8"?>
<sst xmlns="http://schemas.openxmlformats.org/spreadsheetml/2006/main" count="678" uniqueCount="353">
  <si>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</si>
  <si>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</si>
  <si>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</si>
  <si>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</si>
  <si>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</si>
  <si>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</si>
  <si>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</si>
  <si>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</si>
  <si>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</si>
  <si>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</si>
  <si>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</si>
  <si>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</si>
  <si>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</si>
  <si>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</si>
  <si>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</si>
  <si>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</si>
  <si>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</si>
  <si>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</si>
  <si>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</si>
  <si>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</si>
  <si>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</si>
  <si>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</si>
  <si>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</si>
  <si>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</si>
  <si>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</si>
  <si>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</si>
  <si>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</si>
  <si>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</si>
  <si>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</si>
  <si>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</si>
  <si>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</si>
  <si>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</si>
  <si>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</si>
  <si>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</si>
  <si>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</si>
  <si>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</si>
  <si>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</si>
  <si>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</si>
  <si>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</si>
  <si>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</si>
  <si>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</si>
  <si>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</si>
  <si>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</si>
  <si>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</si>
  <si>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</si>
  <si>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</si>
  <si>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</si>
  <si>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</si>
  <si>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</si>
  <si>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</si>
  <si>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</si>
  <si>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</si>
  <si>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</si>
  <si>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</si>
  <si>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</si>
  <si>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</si>
  <si>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</si>
  <si>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</si>
  <si>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</si>
  <si>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</si>
  <si>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</si>
  <si>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</si>
  <si>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</si>
  <si>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</si>
  <si>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</si>
  <si>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</si>
  <si>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</si>
  <si>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</si>
  <si>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</si>
  <si>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</si>
  <si>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</si>
  <si>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</si>
  <si>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</si>
  <si>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</si>
  <si>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</si>
  <si>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</si>
  <si>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</si>
  <si>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</si>
  <si>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</si>
  <si>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</si>
  <si>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</si>
  <si>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</si>
  <si>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</si>
  <si>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</si>
  <si>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</si>
  <si>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</si>
  <si>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</si>
  <si>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</si>
  <si>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</si>
  <si>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</si>
  <si>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</si>
  <si>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</si>
  <si>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</si>
  <si>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</si>
  <si>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</si>
  <si>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</si>
  <si>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</si>
  <si>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</si>
  <si>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</si>
  <si>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</si>
  <si>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</si>
  <si>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</si>
  <si>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</si>
  <si>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</si>
  <si>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</si>
  <si>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</si>
  <si>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</si>
  <si>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</si>
  <si>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</si>
  <si>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</si>
  <si>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</si>
  <si>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</si>
  <si>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</si>
  <si>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</si>
  <si>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</si>
  <si>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</si>
  <si>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</si>
  <si>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</si>
  <si>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</si>
  <si>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</si>
  <si>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</si>
  <si>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</si>
  <si>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</si>
  <si>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</si>
  <si>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</si>
  <si>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</si>
  <si>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</si>
  <si>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</si>
  <si>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</si>
  <si>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</si>
  <si>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</si>
  <si>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</si>
  <si>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</si>
  <si>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</si>
  <si>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</si>
  <si>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</si>
  <si>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</si>
  <si>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</si>
  <si>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</si>
  <si>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</si>
  <si>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</si>
  <si>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</si>
  <si>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</si>
  <si>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</si>
  <si>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</si>
  <si>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</si>
  <si>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</si>
  <si>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</si>
  <si>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</si>
  <si>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</si>
  <si>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</si>
  <si>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</si>
  <si>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</si>
  <si>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</si>
  <si>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</si>
  <si>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</si>
  <si>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</si>
  <si>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</si>
  <si>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</si>
  <si>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</si>
  <si>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</si>
  <si>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</si>
  <si>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</si>
  <si>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</si>
  <si>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</si>
  <si>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</si>
  <si>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</si>
  <si>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</si>
  <si>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</si>
  <si>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</si>
  <si>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</si>
  <si>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</si>
  <si>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</si>
  <si>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</si>
  <si>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</si>
  <si>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</si>
  <si>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</si>
  <si>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</si>
  <si>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</si>
  <si>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</si>
  <si>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</si>
  <si>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</si>
  <si>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</si>
  <si>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</si>
  <si>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</si>
  <si>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</si>
  <si>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</si>
  <si>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</si>
  <si>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</si>
  <si>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</si>
  <si>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</si>
  <si>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</si>
  <si>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</si>
  <si>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</si>
  <si>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</si>
  <si>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</si>
  <si>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</si>
  <si>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</si>
  <si>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</si>
  <si>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</si>
  <si>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</si>
  <si>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</si>
  <si>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</si>
  <si>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</si>
  <si>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</si>
  <si>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</si>
  <si>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</si>
  <si>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</si>
  <si>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</si>
  <si>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</si>
  <si>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</si>
  <si>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</si>
  <si>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</si>
  <si>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</si>
  <si>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</si>
  <si>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</si>
  <si>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</si>
  <si>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</si>
  <si>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</si>
  <si>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</si>
  <si>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</si>
  <si>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</si>
  <si>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</si>
  <si>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</si>
  <si>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</si>
  <si>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</si>
  <si>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</si>
  <si>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</si>
  <si>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</si>
  <si>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</si>
  <si>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</si>
  <si>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</si>
  <si>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</si>
  <si>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</si>
  <si>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</si>
  <si>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</si>
  <si>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</si>
  <si>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</si>
  <si>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</si>
  <si>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</si>
  <si>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</si>
  <si>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</si>
  <si>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</si>
  <si>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</si>
  <si>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</si>
  <si>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</si>
  <si>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</si>
  <si>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</si>
  <si>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</si>
  <si>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</si>
  <si>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</si>
  <si>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</si>
  <si>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</si>
  <si>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</si>
  <si>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</si>
  <si>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</si>
  <si>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</si>
  <si>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</si>
  <si>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</si>
  <si>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</si>
  <si>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</si>
  <si>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</si>
  <si>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</si>
  <si>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</si>
  <si>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</si>
  <si>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</si>
  <si>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</si>
  <si>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</si>
  <si>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</si>
  <si>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</si>
  <si>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</si>
  <si>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</si>
  <si>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</si>
  <si>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</si>
  <si>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</si>
  <si>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</si>
  <si>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</si>
  <si>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</si>
  <si>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</si>
  <si>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</si>
  <si>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</si>
  <si>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</si>
  <si>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</si>
  <si>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</si>
  <si>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</si>
  <si>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</si>
  <si>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</si>
  <si>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</si>
  <si>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</si>
  <si>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</si>
  <si>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</si>
  <si>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</si>
  <si>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</si>
  <si>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</si>
  <si>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</si>
  <si>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</si>
  <si>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</si>
  <si>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</si>
  <si>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</si>
  <si>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</si>
  <si>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</si>
  <si>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</si>
  <si>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</si>
  <si>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</si>
  <si>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</si>
  <si>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</si>
  <si>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</si>
  <si>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</si>
  <si>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</si>
  <si>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</si>
  <si>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</si>
  <si>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</si>
  <si>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</si>
  <si>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</si>
  <si>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</si>
  <si>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</si>
  <si>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</si>
  <si>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</si>
  <si>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</si>
  <si>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</si>
  <si>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</si>
  <si>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</si>
  <si>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</si>
  <si>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</si>
  <si>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</si>
  <si>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</si>
  <si>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</si>
  <si>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</si>
  <si>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</si>
  <si>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</si>
  <si>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</si>
  <si>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</si>
  <si>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</si>
  <si>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</si>
  <si>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t>Afronding inwoneraantal naar beneden (vb. 12497 wordt 12000)</t>
  </si>
  <si>
    <t>Aantal inwoners (afgerond):</t>
  </si>
  <si>
    <t>FUNDELS</t>
  </si>
  <si>
    <t>http://www.cultuurconnect.be/diensten/fundels</t>
  </si>
  <si>
    <t>Prentenboeken - Vaste kost</t>
  </si>
  <si>
    <t>Prentenboeken - Variabele kost</t>
  </si>
  <si>
    <t>AVI-boeken - Vaste kost</t>
  </si>
  <si>
    <t>AVI-boeken - Variabele kost</t>
  </si>
  <si>
    <t xml:space="preserve">Als je in de loop van het jaar intekent, betaal je niet het volledige bedrag, maar pro rata het aantal resterende maanden van het jaar. </t>
  </si>
  <si>
    <t>Totaal Prentenboeken + AVI-boeken</t>
  </si>
  <si>
    <r>
      <t xml:space="preserve">Totaal Prentenboeken </t>
    </r>
    <r>
      <rPr>
        <sz val="12"/>
        <rFont val="Arial"/>
        <family val="2"/>
      </rPr>
      <t>(incl. btw)</t>
    </r>
  </si>
  <si>
    <r>
      <t xml:space="preserve">Totaal AVI-boeken </t>
    </r>
    <r>
      <rPr>
        <sz val="12"/>
        <rFont val="Arial"/>
        <family val="2"/>
      </rPr>
      <t>(incl. btw)</t>
    </r>
  </si>
  <si>
    <r>
      <t>Alle prijzen zijn steeds</t>
    </r>
    <r>
      <rPr>
        <b/>
        <sz val="11"/>
        <color indexed="8"/>
        <rFont val="Calibri"/>
        <family val="2"/>
      </rPr>
      <t xml:space="preserve"> exclusief btw. </t>
    </r>
  </si>
  <si>
    <r>
      <t>Alle prijzen zijn steeds</t>
    </r>
    <r>
      <rPr>
        <b/>
        <sz val="11"/>
        <color indexed="8"/>
        <rFont val="Calibri"/>
        <family val="2"/>
      </rPr>
      <t xml:space="preserve"> inclusief btw. </t>
    </r>
  </si>
  <si>
    <r>
      <t xml:space="preserve">Totaal Prentenboeken </t>
    </r>
    <r>
      <rPr>
        <sz val="12"/>
        <rFont val="Arial"/>
        <family val="2"/>
      </rPr>
      <t>(excl. btw)</t>
    </r>
  </si>
  <si>
    <r>
      <t xml:space="preserve">Totaal AVI-boeken </t>
    </r>
    <r>
      <rPr>
        <sz val="12"/>
        <rFont val="Arial"/>
        <family val="2"/>
      </rPr>
      <t>(excl. btw)</t>
    </r>
  </si>
  <si>
    <t>€ 22,31 per duizend inwoners</t>
  </si>
  <si>
    <t>Deze berekening is geldig tot en met 31 december 2026.</t>
  </si>
  <si>
    <t>€ 27,56 per duizend inwoners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</si>
</sst>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BF&quot;"/>
    <numFmt numFmtId="165" formatCode="[$€-2]\ #,##0.00"/>
  </numFmts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right"/>
    </xf>
    <xf numFmtId="0" fontId="10" fillId="4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2" fillId="5" borderId="14" xfId="0" applyFont="1" applyFill="1" applyBorder="1" applyAlignment="1">
      <alignment horizontal="right"/>
    </xf>
    <xf numFmtId="0" fontId="10" fillId="5" borderId="13" xfId="0" applyFont="1" applyFill="1" applyBorder="1" applyAlignment="1">
      <alignment vertical="center"/>
    </xf>
    <xf numFmtId="0" fontId="10" fillId="5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/>
    </xf>
    <xf numFmtId="0" fontId="10" fillId="5" borderId="14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center"/>
    </xf>
    <xf numFmtId="0" fontId="14" fillId="4" borderId="13" xfId="0" applyFont="1" applyFill="1" applyBorder="1" applyAlignment="1">
      <alignment vertical="center"/>
    </xf>
    <xf numFmtId="0" fontId="11" fillId="3" borderId="14" xfId="0" applyFont="1" applyFill="1" applyBorder="1"/>
    <xf numFmtId="0" fontId="11" fillId="5" borderId="14" xfId="0" applyFont="1" applyFill="1" applyBorder="1"/>
    <xf numFmtId="0" fontId="11" fillId="4" borderId="14" xfId="0" applyFont="1" applyFill="1" applyBorder="1"/>
    <xf numFmtId="0" fontId="11" fillId="4" borderId="15" xfId="0" applyFont="1" applyFill="1" applyBorder="1"/>
    <xf numFmtId="0" fontId="11" fillId="0" borderId="15" xfId="0" applyFont="1" applyBorder="1"/>
    <xf numFmtId="0" fontId="15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3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4" fillId="2" borderId="5" xfId="0" applyFont="1" applyFill="1" applyBorder="1" applyAlignment="1">
      <alignment horizontal="left"/>
    </xf>
    <xf numFmtId="3" fontId="3" fillId="2" borderId="0" xfId="0" applyNumberFormat="1" applyFont="1" applyFill="1"/>
    <xf numFmtId="0" fontId="0" fillId="2" borderId="4" xfId="0" applyFill="1" applyBorder="1"/>
    <xf numFmtId="0" fontId="0" fillId="2" borderId="5" xfId="0" applyFill="1" applyBorder="1"/>
    <xf numFmtId="0" fontId="7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9" xfId="0" applyFont="1" applyFill="1" applyBorder="1"/>
    <xf numFmtId="164" fontId="0" fillId="2" borderId="10" xfId="0" applyNumberFormat="1" applyFill="1" applyBorder="1"/>
    <xf numFmtId="165" fontId="3" fillId="2" borderId="10" xfId="0" applyNumberFormat="1" applyFont="1" applyFill="1" applyBorder="1"/>
    <xf numFmtId="0" fontId="2" fillId="2" borderId="10" xfId="0" applyFont="1" applyFill="1" applyBorder="1"/>
    <xf numFmtId="0" fontId="6" fillId="2" borderId="0" xfId="0" applyFont="1" applyFill="1"/>
    <xf numFmtId="165" fontId="2" fillId="2" borderId="0" xfId="0" applyNumberFormat="1" applyFont="1" applyFill="1"/>
    <xf numFmtId="0" fontId="5" fillId="2" borderId="0" xfId="0" applyFont="1" applyFill="1"/>
    <xf numFmtId="0" fontId="3" fillId="2" borderId="1" xfId="0" applyFont="1" applyFill="1" applyBorder="1"/>
    <xf numFmtId="164" fontId="0" fillId="2" borderId="2" xfId="0" applyNumberFormat="1" applyFill="1" applyBorder="1"/>
    <xf numFmtId="165" fontId="3" fillId="2" borderId="2" xfId="0" applyNumberFormat="1" applyFont="1" applyFill="1" applyBorder="1"/>
    <xf numFmtId="0" fontId="5" fillId="2" borderId="2" xfId="0" applyFont="1" applyFill="1" applyBorder="1"/>
    <xf numFmtId="164" fontId="5" fillId="2" borderId="3" xfId="0" applyNumberFormat="1" applyFont="1" applyFill="1" applyBorder="1"/>
    <xf numFmtId="164" fontId="5" fillId="2" borderId="8" xfId="0" applyNumberFormat="1" applyFont="1" applyFill="1" applyBorder="1"/>
    <xf numFmtId="164" fontId="0" fillId="2" borderId="0" xfId="0" applyNumberFormat="1" applyFill="1"/>
    <xf numFmtId="165" fontId="3" fillId="2" borderId="0" xfId="0" applyNumberFormat="1" applyFont="1" applyFill="1"/>
    <xf numFmtId="164" fontId="5" fillId="2" borderId="0" xfId="0" applyNumberFormat="1" applyFont="1" applyFill="1"/>
    <xf numFmtId="0" fontId="3" fillId="2" borderId="10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164" fontId="5" fillId="2" borderId="5" xfId="0" applyNumberFormat="1" applyFont="1" applyFill="1" applyBorder="1"/>
    <xf numFmtId="0" fontId="7" fillId="2" borderId="4" xfId="0" applyFont="1" applyFill="1" applyBorder="1"/>
    <xf numFmtId="0" fontId="3" fillId="2" borderId="6" xfId="0" applyFont="1" applyFill="1" applyBorder="1"/>
    <xf numFmtId="164" fontId="6" fillId="2" borderId="7" xfId="0" applyNumberFormat="1" applyFont="1" applyFill="1" applyBorder="1"/>
    <xf numFmtId="165" fontId="3" fillId="2" borderId="7" xfId="0" applyNumberFormat="1" applyFont="1" applyFill="1" applyBorder="1"/>
    <xf numFmtId="0" fontId="3" fillId="2" borderId="7" xfId="0" applyFont="1" applyFill="1" applyBorder="1"/>
    <xf numFmtId="0" fontId="6" fillId="2" borderId="7" xfId="0" applyFont="1" applyFill="1" applyBorder="1"/>
    <xf numFmtId="0" fontId="0" fillId="2" borderId="11" xfId="0" applyFill="1" applyBorder="1"/>
    <xf numFmtId="0" fontId="3" fillId="6" borderId="2" xfId="0" applyFont="1" applyFill="1" applyBorder="1" applyAlignment="1" applyProtection="1">
      <alignment horizontal="right"/>
      <protection locked="0"/>
    </xf>
    <xf numFmtId="3" fontId="3" fillId="6" borderId="0" xfId="0" applyNumberFormat="1" applyFont="1" applyFill="1" applyProtection="1">
      <protection locked="0"/>
    </xf>
    <xf numFmtId="0" fontId="8" fillId="2" borderId="0" xfId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1025" name="Afbeelding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3144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32</xdr:row>
      <xdr:rowOff>66675</xdr:rowOff>
    </xdr:from>
    <xdr:to>
      <xdr:col>8</xdr:col>
      <xdr:colOff>257175</xdr:colOff>
      <xdr:row>38</xdr:row>
      <xdr:rowOff>76200</xdr:rowOff>
    </xdr:to>
    <xdr:pic>
      <xdr:nvPicPr>
        <xdr:cNvPr id="1026" name="Afbeelding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r="-273" b="22000"/>
        <a:stretch>
          <a:fillRect/>
        </a:stretch>
      </xdr:blipFill>
      <xdr:spPr bwMode="auto">
        <a:xfrm>
          <a:off x="838200" y="6581775"/>
          <a:ext cx="44386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2049" name="Afbeelding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3144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32</xdr:row>
      <xdr:rowOff>0</xdr:rowOff>
    </xdr:from>
    <xdr:to>
      <xdr:col>8</xdr:col>
      <xdr:colOff>257175</xdr:colOff>
      <xdr:row>36</xdr:row>
      <xdr:rowOff>171450</xdr:rowOff>
    </xdr:to>
    <xdr:pic>
      <xdr:nvPicPr>
        <xdr:cNvPr id="2050" name="Afbeelding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r="-273" b="22000"/>
        <a:stretch>
          <a:fillRect/>
        </a:stretch>
      </xdr:blipFill>
      <xdr:spPr bwMode="auto">
        <a:xfrm>
          <a:off x="838200" y="6505575"/>
          <a:ext cx="44386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ultuurconnect.be/diensten/funde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ultuurconnect.be/diensten/fund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32"/>
  <sheetViews>
    <sheetView tabSelected="1" topLeftCell="A8" zoomScaleNormal="100" zoomScaleSheetLayoutView="100" workbookViewId="0">
      <selection activeCell="G11" activeCellId="1" sqref="G13 G11"/>
    </sheetView>
  </sheetViews>
  <sheetFormatPr baseColWidth="10" defaultColWidth="8.6640625" defaultRowHeight="15" x14ac:dyDescent="0.2"/>
  <cols>
    <col min="1" max="3" width="8.6640625" style="1"/>
    <col min="4" max="4" width="9.5" style="1" bestFit="1" customWidth="1"/>
    <col min="5" max="6" width="8.6640625" style="1"/>
    <col min="7" max="7" width="13.5" style="1" bestFit="1" customWidth="1"/>
    <col min="8" max="16384" width="8.6640625" style="1"/>
  </cols>
  <sheetData>
    <row r="3" spans="2:9" x14ac:dyDescent="0.2">
      <c r="E3" s="23"/>
      <c r="F3" s="23"/>
      <c r="G3" s="23"/>
      <c r="H3" s="23"/>
      <c r="I3" s="23"/>
    </row>
    <row r="4" spans="2:9" x14ac:dyDescent="0.2">
      <c r="D4" s="69" t="s">
        <v>336</v>
      </c>
      <c r="E4" s="69"/>
      <c r="F4" s="69"/>
      <c r="G4" s="69"/>
      <c r="H4" s="69"/>
      <c r="I4" s="69"/>
    </row>
    <row r="5" spans="2:9" x14ac:dyDescent="0.2">
      <c r="D5" s="69"/>
      <c r="E5" s="69"/>
      <c r="F5" s="69"/>
      <c r="G5" s="69"/>
      <c r="H5" s="69"/>
      <c r="I5" s="69"/>
    </row>
    <row r="6" spans="2:9" x14ac:dyDescent="0.2">
      <c r="D6" s="69"/>
      <c r="E6" s="69"/>
      <c r="F6" s="69"/>
      <c r="G6" s="69"/>
      <c r="H6" s="69"/>
      <c r="I6" s="69"/>
    </row>
    <row r="8" spans="2:9" x14ac:dyDescent="0.2">
      <c r="D8" s="67" t="s">
        <v>337</v>
      </c>
      <c r="E8" s="68"/>
      <c r="F8" s="68"/>
      <c r="G8" s="68"/>
      <c r="H8" s="68"/>
      <c r="I8" s="68"/>
    </row>
    <row r="10" spans="2:9" ht="16" thickBot="1" x14ac:dyDescent="0.25"/>
    <row r="11" spans="2:9" ht="16" x14ac:dyDescent="0.2">
      <c r="B11" s="24" t="s">
        <v>0</v>
      </c>
      <c r="C11" s="25"/>
      <c r="D11" s="26"/>
      <c r="E11" s="27"/>
      <c r="F11" s="26"/>
      <c r="G11" s="65"/>
      <c r="H11" s="26"/>
      <c r="I11" s="28"/>
    </row>
    <row r="12" spans="2:9" ht="16" x14ac:dyDescent="0.2">
      <c r="B12" s="29"/>
      <c r="C12" s="30"/>
      <c r="I12" s="31"/>
    </row>
    <row r="13" spans="2:9" ht="16" x14ac:dyDescent="0.2">
      <c r="B13" s="29" t="s">
        <v>1</v>
      </c>
      <c r="C13" s="30"/>
      <c r="G13" s="66"/>
      <c r="I13" s="31"/>
    </row>
    <row r="14" spans="2:9" ht="16" x14ac:dyDescent="0.2">
      <c r="B14" s="33" t="s">
        <v>335</v>
      </c>
      <c r="G14" s="32">
        <f>FLOOR(G13,1000)</f>
        <v>0</v>
      </c>
      <c r="I14" s="34"/>
    </row>
    <row r="15" spans="2:9" ht="16" thickBot="1" x14ac:dyDescent="0.25">
      <c r="B15" s="35" t="s">
        <v>334</v>
      </c>
      <c r="C15" s="36"/>
      <c r="D15" s="36"/>
      <c r="E15" s="36"/>
      <c r="F15" s="36"/>
      <c r="G15" s="36"/>
      <c r="H15" s="36"/>
      <c r="I15" s="37"/>
    </row>
    <row r="16" spans="2:9" ht="16" thickBot="1" x14ac:dyDescent="0.25"/>
    <row r="17" spans="2:10" ht="16" x14ac:dyDescent="0.2">
      <c r="B17" s="45" t="s">
        <v>338</v>
      </c>
      <c r="C17" s="46"/>
      <c r="D17" s="47"/>
      <c r="E17" s="25"/>
      <c r="F17" s="25"/>
      <c r="G17" s="47">
        <f>217.8*136.29/133.54</f>
        <v>222.28517298187811</v>
      </c>
      <c r="H17" s="48"/>
      <c r="I17" s="49"/>
    </row>
    <row r="18" spans="2:10" ht="16" x14ac:dyDescent="0.2">
      <c r="B18" s="56" t="s">
        <v>339</v>
      </c>
      <c r="C18" s="51"/>
      <c r="D18" s="52"/>
      <c r="E18" s="30"/>
      <c r="F18" s="30"/>
      <c r="G18" s="52">
        <f>G14*0.027*136.29/133.54</f>
        <v>0</v>
      </c>
      <c r="H18" s="44"/>
      <c r="I18" s="57"/>
    </row>
    <row r="19" spans="2:10" ht="16" x14ac:dyDescent="0.2">
      <c r="B19" s="58" t="s">
        <v>352</v>
      </c>
      <c r="C19" s="30"/>
      <c r="F19" s="30"/>
      <c r="G19" s="43"/>
      <c r="H19" s="44"/>
      <c r="I19" s="57"/>
    </row>
    <row r="20" spans="2:10" ht="17" thickBot="1" x14ac:dyDescent="0.25">
      <c r="B20" s="59" t="s">
        <v>344</v>
      </c>
      <c r="C20" s="60"/>
      <c r="D20" s="61"/>
      <c r="E20" s="62"/>
      <c r="F20" s="62"/>
      <c r="G20" s="61">
        <f>SUM(G17+G18)</f>
        <v>222.28517298187811</v>
      </c>
      <c r="H20" s="63"/>
      <c r="I20" s="50"/>
    </row>
    <row r="21" spans="2:10" ht="17" thickBot="1" x14ac:dyDescent="0.25">
      <c r="C21" s="51"/>
      <c r="D21" s="43"/>
      <c r="E21" s="30"/>
      <c r="F21" s="30"/>
      <c r="G21" s="52"/>
      <c r="H21" s="44"/>
      <c r="I21" s="53"/>
    </row>
    <row r="22" spans="2:10" ht="16" x14ac:dyDescent="0.2">
      <c r="B22" s="45" t="s">
        <v>340</v>
      </c>
      <c r="C22" s="46"/>
      <c r="D22" s="47"/>
      <c r="E22" s="25"/>
      <c r="F22" s="25"/>
      <c r="G22" s="47">
        <f>217.8*136.29/133.54</f>
        <v>222.28517298187811</v>
      </c>
      <c r="H22" s="48"/>
      <c r="I22" s="49"/>
    </row>
    <row r="23" spans="2:10" ht="16" x14ac:dyDescent="0.2">
      <c r="B23" s="56" t="s">
        <v>341</v>
      </c>
      <c r="C23" s="51"/>
      <c r="D23" s="52"/>
      <c r="E23" s="30"/>
      <c r="F23" s="30"/>
      <c r="G23" s="52">
        <f>G14*0.027*136.29/133.54</f>
        <v>0</v>
      </c>
      <c r="H23" s="44"/>
      <c r="I23" s="57"/>
    </row>
    <row r="24" spans="2:10" ht="16" x14ac:dyDescent="0.2">
      <c r="B24" s="58" t="s">
        <v>352</v>
      </c>
      <c r="C24" s="30"/>
      <c r="F24" s="30"/>
      <c r="G24" s="43"/>
      <c r="H24" s="44"/>
      <c r="I24" s="57"/>
    </row>
    <row r="25" spans="2:10" ht="17" thickBot="1" x14ac:dyDescent="0.25">
      <c r="B25" s="59" t="s">
        <v>345</v>
      </c>
      <c r="C25" s="60"/>
      <c r="D25" s="61"/>
      <c r="E25" s="62"/>
      <c r="F25" s="62"/>
      <c r="G25" s="61">
        <f>SUM(G22+G23)</f>
        <v>222.28517298187811</v>
      </c>
      <c r="H25" s="63"/>
      <c r="I25" s="50"/>
    </row>
    <row r="26" spans="2:10" ht="16" thickBot="1" x14ac:dyDescent="0.25"/>
    <row r="27" spans="2:10" ht="17" thickBot="1" x14ac:dyDescent="0.25">
      <c r="B27" s="38" t="s">
        <v>343</v>
      </c>
      <c r="C27" s="39"/>
      <c r="D27" s="40"/>
      <c r="E27" s="41"/>
      <c r="F27" s="41"/>
      <c r="G27" s="40">
        <f>G25+G20</f>
        <v>444.57034596375621</v>
      </c>
      <c r="H27" s="54"/>
      <c r="I27" s="64"/>
    </row>
    <row r="28" spans="2:10" ht="16" x14ac:dyDescent="0.2">
      <c r="B28" s="42"/>
      <c r="F28" s="55"/>
      <c r="H28" s="55"/>
    </row>
    <row r="29" spans="2:10" x14ac:dyDescent="0.2">
      <c r="B29" s="42" t="s">
        <v>333</v>
      </c>
    </row>
    <row r="30" spans="2:10" x14ac:dyDescent="0.2">
      <c r="B30" s="44" t="s">
        <v>351</v>
      </c>
    </row>
    <row r="31" spans="2:10" x14ac:dyDescent="0.2">
      <c r="B31" s="1" t="s">
        <v>347</v>
      </c>
    </row>
    <row r="32" spans="2:10" ht="31" customHeight="1" x14ac:dyDescent="0.2">
      <c r="B32" s="70" t="s">
        <v>342</v>
      </c>
      <c r="C32" s="70"/>
      <c r="D32" s="70"/>
      <c r="E32" s="70"/>
      <c r="F32" s="70"/>
      <c r="G32" s="70"/>
      <c r="H32" s="70"/>
      <c r="I32" s="70"/>
      <c r="J32" s="70"/>
    </row>
  </sheetData>
  <sheetProtection algorithmName="SHA-512" hashValue="mLTMA6BxYoLYlhK0a8zX1R0vgYVKeReswvaV1Sy0lGTUiX0W4I3NnaDg+udI9CG1/gryBnr//60k+jNFJwmQag==" saltValue="DkmCiVeURdg4rfbqQ5MJkw==" spinCount="100000" sheet="1" objects="1" scenarios="1" selectLockedCells="1"/>
  <mergeCells count="3">
    <mergeCell ref="D8:I8"/>
    <mergeCell ref="D4:I6"/>
    <mergeCell ref="B32:J32"/>
  </mergeCells>
  <hyperlinks>
    <hyperlink ref="D8" r:id="rId1" xr:uid="{00000000-0004-0000-0000-000000000000}"/>
  </hyperlinks>
  <pageMargins left="0.7" right="0.7" top="0.75" bottom="0.75" header="0.3" footer="0.3"/>
  <pageSetup paperSize="9" scale="9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33"/>
  <sheetViews>
    <sheetView zoomScaleNormal="100" zoomScaleSheetLayoutView="100" workbookViewId="0">
      <selection activeCell="D8" sqref="D8:I8"/>
    </sheetView>
  </sheetViews>
  <sheetFormatPr baseColWidth="10" defaultColWidth="8.6640625" defaultRowHeight="15" x14ac:dyDescent="0.2"/>
  <cols>
    <col min="1" max="3" width="8.6640625" style="1"/>
    <col min="4" max="4" width="9.5" style="1" bestFit="1" customWidth="1"/>
    <col min="5" max="6" width="8.6640625" style="1"/>
    <col min="7" max="7" width="13.5" style="1" bestFit="1" customWidth="1"/>
    <col min="8" max="16384" width="8.6640625" style="1"/>
  </cols>
  <sheetData>
    <row r="3" spans="2:9" x14ac:dyDescent="0.2">
      <c r="E3" s="23"/>
      <c r="F3" s="23"/>
      <c r="G3" s="23"/>
      <c r="H3" s="23"/>
      <c r="I3" s="23"/>
    </row>
    <row r="4" spans="2:9" x14ac:dyDescent="0.2">
      <c r="D4" s="69" t="s">
        <v>336</v>
      </c>
      <c r="E4" s="69"/>
      <c r="F4" s="69"/>
      <c r="G4" s="69"/>
      <c r="H4" s="69"/>
      <c r="I4" s="69"/>
    </row>
    <row r="5" spans="2:9" x14ac:dyDescent="0.2">
      <c r="D5" s="69"/>
      <c r="E5" s="69"/>
      <c r="F5" s="69"/>
      <c r="G5" s="69"/>
      <c r="H5" s="69"/>
      <c r="I5" s="69"/>
    </row>
    <row r="6" spans="2:9" x14ac:dyDescent="0.2">
      <c r="D6" s="69"/>
      <c r="E6" s="69"/>
      <c r="F6" s="69"/>
      <c r="G6" s="69"/>
      <c r="H6" s="69"/>
      <c r="I6" s="69"/>
    </row>
    <row r="8" spans="2:9" x14ac:dyDescent="0.2">
      <c r="D8" s="67" t="s">
        <v>337</v>
      </c>
      <c r="E8" s="68"/>
      <c r="F8" s="68"/>
      <c r="G8" s="68"/>
      <c r="H8" s="68"/>
      <c r="I8" s="68"/>
    </row>
    <row r="10" spans="2:9" ht="16" thickBot="1" x14ac:dyDescent="0.25"/>
    <row r="11" spans="2:9" ht="16" x14ac:dyDescent="0.2">
      <c r="B11" s="24" t="s">
        <v>0</v>
      </c>
      <c r="C11" s="25"/>
      <c r="D11" s="26"/>
      <c r="E11" s="27"/>
      <c r="F11" s="26"/>
      <c r="G11" s="65">
        <f>'Berekeningstool - Fundels incl.'!G11</f>
        <v>0</v>
      </c>
      <c r="H11" s="26"/>
      <c r="I11" s="28"/>
    </row>
    <row r="12" spans="2:9" ht="16" x14ac:dyDescent="0.2">
      <c r="B12" s="29"/>
      <c r="C12" s="30"/>
      <c r="I12" s="31"/>
    </row>
    <row r="13" spans="2:9" ht="16" x14ac:dyDescent="0.2">
      <c r="B13" s="29" t="s">
        <v>1</v>
      </c>
      <c r="C13" s="30"/>
      <c r="G13" s="66">
        <f>'Berekeningstool - Fundels incl.'!G13</f>
        <v>0</v>
      </c>
      <c r="I13" s="31"/>
    </row>
    <row r="14" spans="2:9" ht="16" x14ac:dyDescent="0.2">
      <c r="B14" s="33" t="s">
        <v>335</v>
      </c>
      <c r="G14" s="32">
        <f>FLOOR(G13,1000)</f>
        <v>0</v>
      </c>
      <c r="I14" s="34"/>
    </row>
    <row r="15" spans="2:9" ht="16" thickBot="1" x14ac:dyDescent="0.25">
      <c r="B15" s="35" t="s">
        <v>334</v>
      </c>
      <c r="C15" s="36"/>
      <c r="D15" s="36"/>
      <c r="E15" s="36"/>
      <c r="F15" s="36"/>
      <c r="G15" s="36"/>
      <c r="H15" s="36"/>
      <c r="I15" s="37"/>
    </row>
    <row r="16" spans="2:9" ht="16" thickBot="1" x14ac:dyDescent="0.25"/>
    <row r="17" spans="2:10" ht="17" thickBot="1" x14ac:dyDescent="0.25">
      <c r="B17" s="45" t="s">
        <v>338</v>
      </c>
      <c r="C17" s="46"/>
      <c r="D17" s="47"/>
      <c r="E17" s="25"/>
      <c r="F17" s="25"/>
      <c r="G17" s="47">
        <f>'Berekeningstool - Fundels incl.'!G17/1.21</f>
        <v>183.70675453047778</v>
      </c>
      <c r="H17" s="48"/>
      <c r="I17" s="49"/>
    </row>
    <row r="18" spans="2:10" ht="16" x14ac:dyDescent="0.2">
      <c r="B18" s="56" t="s">
        <v>339</v>
      </c>
      <c r="C18" s="51"/>
      <c r="D18" s="52"/>
      <c r="E18" s="30"/>
      <c r="F18" s="30"/>
      <c r="G18" s="47">
        <f>'Berekeningstool - Fundels incl.'!G18/1.21</f>
        <v>0</v>
      </c>
      <c r="H18" s="44"/>
      <c r="I18" s="57"/>
    </row>
    <row r="19" spans="2:10" ht="16" x14ac:dyDescent="0.2">
      <c r="B19" s="58" t="s">
        <v>350</v>
      </c>
      <c r="C19" s="30"/>
      <c r="F19" s="30"/>
      <c r="G19" s="43"/>
      <c r="H19" s="44"/>
      <c r="I19" s="57"/>
    </row>
    <row r="20" spans="2:10" ht="17" thickBot="1" x14ac:dyDescent="0.25">
      <c r="B20" s="59" t="s">
        <v>348</v>
      </c>
      <c r="C20" s="60"/>
      <c r="D20" s="61"/>
      <c r="E20" s="62"/>
      <c r="F20" s="62"/>
      <c r="G20" s="61">
        <f>SUM(G17+G18)</f>
        <v>183.70675453047778</v>
      </c>
      <c r="H20" s="63"/>
      <c r="I20" s="50"/>
    </row>
    <row r="21" spans="2:10" ht="17" thickBot="1" x14ac:dyDescent="0.25">
      <c r="C21" s="51"/>
      <c r="D21" s="43"/>
      <c r="E21" s="30"/>
      <c r="F21" s="30"/>
      <c r="G21" s="52"/>
      <c r="H21" s="44"/>
      <c r="I21" s="53"/>
    </row>
    <row r="22" spans="2:10" ht="17" thickBot="1" x14ac:dyDescent="0.25">
      <c r="B22" s="45" t="s">
        <v>340</v>
      </c>
      <c r="C22" s="46"/>
      <c r="D22" s="47"/>
      <c r="E22" s="25"/>
      <c r="F22" s="25"/>
      <c r="G22" s="47">
        <f>'Berekeningstool - Fundels incl.'!G22/1.21</f>
        <v>183.70675453047778</v>
      </c>
      <c r="H22" s="48"/>
      <c r="I22" s="49"/>
    </row>
    <row r="23" spans="2:10" ht="16" x14ac:dyDescent="0.2">
      <c r="B23" s="56" t="s">
        <v>341</v>
      </c>
      <c r="C23" s="51"/>
      <c r="D23" s="52"/>
      <c r="E23" s="30"/>
      <c r="F23" s="30"/>
      <c r="G23" s="47">
        <f>'Berekeningstool - Fundels incl.'!G23/1.21</f>
        <v>0</v>
      </c>
      <c r="H23" s="44"/>
      <c r="I23" s="57"/>
    </row>
    <row r="24" spans="2:10" ht="16" x14ac:dyDescent="0.2">
      <c r="B24" s="58" t="s">
        <v>350</v>
      </c>
      <c r="C24" s="30"/>
      <c r="F24" s="30"/>
      <c r="G24" s="43"/>
      <c r="H24" s="44"/>
      <c r="I24" s="57"/>
    </row>
    <row r="25" spans="2:10" ht="17" thickBot="1" x14ac:dyDescent="0.25">
      <c r="B25" s="59" t="s">
        <v>349</v>
      </c>
      <c r="C25" s="60"/>
      <c r="D25" s="61"/>
      <c r="E25" s="62"/>
      <c r="F25" s="62"/>
      <c r="G25" s="61">
        <f>SUM(G22+G23)</f>
        <v>183.70675453047778</v>
      </c>
      <c r="H25" s="63"/>
      <c r="I25" s="50"/>
    </row>
    <row r="26" spans="2:10" ht="16" thickBot="1" x14ac:dyDescent="0.25"/>
    <row r="27" spans="2:10" ht="17" thickBot="1" x14ac:dyDescent="0.25">
      <c r="B27" s="38" t="s">
        <v>343</v>
      </c>
      <c r="C27" s="39"/>
      <c r="D27" s="40"/>
      <c r="E27" s="41"/>
      <c r="F27" s="41"/>
      <c r="G27" s="40">
        <f>G25+G20</f>
        <v>367.41350906095556</v>
      </c>
      <c r="H27" s="54"/>
      <c r="I27" s="64"/>
    </row>
    <row r="28" spans="2:10" ht="16" x14ac:dyDescent="0.2">
      <c r="B28" s="42"/>
      <c r="F28" s="55"/>
      <c r="H28" s="55"/>
    </row>
    <row r="29" spans="2:10" x14ac:dyDescent="0.2">
      <c r="B29" s="42" t="s">
        <v>333</v>
      </c>
    </row>
    <row r="30" spans="2:10" x14ac:dyDescent="0.2">
      <c r="B30" s="44" t="str">
        <f>'Berekeningstool - Fundels incl.'!B30</f>
        <v>Deze berekening is geldig tot en met 31 december 2026.</v>
      </c>
    </row>
    <row r="31" spans="2:10" x14ac:dyDescent="0.2">
      <c r="B31" s="1" t="s">
        <v>346</v>
      </c>
    </row>
    <row r="32" spans="2:10" ht="30.5" customHeight="1" x14ac:dyDescent="0.2">
      <c r="B32" s="70" t="s">
        <v>342</v>
      </c>
      <c r="C32" s="70"/>
      <c r="D32" s="70"/>
      <c r="E32" s="70"/>
      <c r="F32" s="70"/>
      <c r="G32" s="70"/>
      <c r="H32" s="70"/>
      <c r="I32" s="70"/>
      <c r="J32" s="70"/>
    </row>
    <row r="33" ht="31" customHeight="1" x14ac:dyDescent="0.2"/>
  </sheetData>
  <sheetProtection algorithmName="SHA-512" hashValue="fWxiTjtgG+mkxb5b21XFjwPNIwVCDmJuU+mWO8MTTAXZCJSdihcVZTn+uCYaKGH7k8jBcxa2utLLEqhTBjNZiQ==" saltValue="q4n9pu75GSKYcC7FltwClg==" spinCount="100000" sheet="1" objects="1" scenarios="1" selectLockedCells="1"/>
  <mergeCells count="3">
    <mergeCell ref="D4:I6"/>
    <mergeCell ref="D8:I8"/>
    <mergeCell ref="B32:J32"/>
  </mergeCells>
  <hyperlinks>
    <hyperlink ref="D8" r:id="rId1" xr:uid="{00000000-0004-0000-0100-000000000000}"/>
  </hyperlinks>
  <pageMargins left="0.7" right="0.7" top="0.75" bottom="0.75" header="0.3" footer="0.3"/>
  <pageSetup paperSize="9" scale="94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7" thickBot="1" x14ac:dyDescent="0.25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7" thickBot="1" x14ac:dyDescent="0.25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7" thickBot="1" x14ac:dyDescent="0.25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7" thickBot="1" x14ac:dyDescent="0.25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7" thickBot="1" x14ac:dyDescent="0.25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7" thickBot="1" x14ac:dyDescent="0.25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7" thickBot="1" x14ac:dyDescent="0.25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7" thickBot="1" x14ac:dyDescent="0.25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7" thickBot="1" x14ac:dyDescent="0.25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7" thickBot="1" x14ac:dyDescent="0.25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7" thickBot="1" x14ac:dyDescent="0.25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7" thickBot="1" x14ac:dyDescent="0.25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7" thickBot="1" x14ac:dyDescent="0.25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7" thickBot="1" x14ac:dyDescent="0.25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7" thickBot="1" x14ac:dyDescent="0.25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7" thickBot="1" x14ac:dyDescent="0.25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7" thickBot="1" x14ac:dyDescent="0.25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7" thickBot="1" x14ac:dyDescent="0.25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7" thickBot="1" x14ac:dyDescent="0.25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7" thickBot="1" x14ac:dyDescent="0.25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7" thickBot="1" x14ac:dyDescent="0.25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7" thickBot="1" x14ac:dyDescent="0.25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7" thickBot="1" x14ac:dyDescent="0.25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7" thickBot="1" x14ac:dyDescent="0.25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7" thickBot="1" x14ac:dyDescent="0.25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7" thickBot="1" x14ac:dyDescent="0.25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7" thickBot="1" x14ac:dyDescent="0.25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7" thickBot="1" x14ac:dyDescent="0.25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7" thickBot="1" x14ac:dyDescent="0.25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7" thickBot="1" x14ac:dyDescent="0.25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7" thickBot="1" x14ac:dyDescent="0.25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7" thickBot="1" x14ac:dyDescent="0.25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7" thickBot="1" x14ac:dyDescent="0.25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7" thickBot="1" x14ac:dyDescent="0.25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7" thickBot="1" x14ac:dyDescent="0.25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7" thickBot="1" x14ac:dyDescent="0.25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7" thickBot="1" x14ac:dyDescent="0.25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7" thickBot="1" x14ac:dyDescent="0.25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7" thickBot="1" x14ac:dyDescent="0.25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7" thickBot="1" x14ac:dyDescent="0.25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7" thickBot="1" x14ac:dyDescent="0.25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7" thickBot="1" x14ac:dyDescent="0.25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7" thickBot="1" x14ac:dyDescent="0.25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7" thickBot="1" x14ac:dyDescent="0.25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7" thickBot="1" x14ac:dyDescent="0.25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7" thickBot="1" x14ac:dyDescent="0.25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7" thickBot="1" x14ac:dyDescent="0.25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7" thickBot="1" x14ac:dyDescent="0.25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7" thickBot="1" x14ac:dyDescent="0.25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7" thickBot="1" x14ac:dyDescent="0.25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7" thickBot="1" x14ac:dyDescent="0.25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7" thickBot="1" x14ac:dyDescent="0.25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7" thickBot="1" x14ac:dyDescent="0.25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7" thickBot="1" x14ac:dyDescent="0.25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7" thickBot="1" x14ac:dyDescent="0.25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7" thickBot="1" x14ac:dyDescent="0.25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7" thickBot="1" x14ac:dyDescent="0.25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7" thickBot="1" x14ac:dyDescent="0.25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7" thickBot="1" x14ac:dyDescent="0.25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7" thickBot="1" x14ac:dyDescent="0.25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7" thickBot="1" x14ac:dyDescent="0.25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7" thickBot="1" x14ac:dyDescent="0.25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7" thickBot="1" x14ac:dyDescent="0.25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7" thickBot="1" x14ac:dyDescent="0.25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7" thickBot="1" x14ac:dyDescent="0.25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7" thickBot="1" x14ac:dyDescent="0.25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7" thickBot="1" x14ac:dyDescent="0.25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7" thickBot="1" x14ac:dyDescent="0.25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7" thickBot="1" x14ac:dyDescent="0.25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7" thickBot="1" x14ac:dyDescent="0.25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7" thickBot="1" x14ac:dyDescent="0.25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7" thickBot="1" x14ac:dyDescent="0.25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7" thickBot="1" x14ac:dyDescent="0.25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7" thickBot="1" x14ac:dyDescent="0.25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7" thickBot="1" x14ac:dyDescent="0.25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7" thickBot="1" x14ac:dyDescent="0.25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7" thickBot="1" x14ac:dyDescent="0.25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7" thickBot="1" x14ac:dyDescent="0.25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7" thickBot="1" x14ac:dyDescent="0.25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7" thickBot="1" x14ac:dyDescent="0.25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7" thickBot="1" x14ac:dyDescent="0.25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7" thickBot="1" x14ac:dyDescent="0.25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7" thickBot="1" x14ac:dyDescent="0.25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7" thickBot="1" x14ac:dyDescent="0.25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7" thickBot="1" x14ac:dyDescent="0.25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7" thickBot="1" x14ac:dyDescent="0.25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7" thickBot="1" x14ac:dyDescent="0.25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7" thickBot="1" x14ac:dyDescent="0.25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7" thickBot="1" x14ac:dyDescent="0.25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7" thickBot="1" x14ac:dyDescent="0.25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7" thickBot="1" x14ac:dyDescent="0.25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7" thickBot="1" x14ac:dyDescent="0.25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7" thickBot="1" x14ac:dyDescent="0.25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7" thickBot="1" x14ac:dyDescent="0.25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7" thickBot="1" x14ac:dyDescent="0.25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7" thickBot="1" x14ac:dyDescent="0.25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7" thickBot="1" x14ac:dyDescent="0.25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7" thickBot="1" x14ac:dyDescent="0.25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7" thickBot="1" x14ac:dyDescent="0.25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7" thickBot="1" x14ac:dyDescent="0.25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7" thickBot="1" x14ac:dyDescent="0.25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7" thickBot="1" x14ac:dyDescent="0.25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7" thickBot="1" x14ac:dyDescent="0.25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7" thickBot="1" x14ac:dyDescent="0.25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7" thickBot="1" x14ac:dyDescent="0.25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7" thickBot="1" x14ac:dyDescent="0.25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7" thickBot="1" x14ac:dyDescent="0.25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7" thickBot="1" x14ac:dyDescent="0.25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7" thickBot="1" x14ac:dyDescent="0.25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7" thickBot="1" x14ac:dyDescent="0.25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7" thickBot="1" x14ac:dyDescent="0.25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7" thickBot="1" x14ac:dyDescent="0.25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7" thickBot="1" x14ac:dyDescent="0.25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7" thickBot="1" x14ac:dyDescent="0.25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7" thickBot="1" x14ac:dyDescent="0.25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7" thickBot="1" x14ac:dyDescent="0.25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7" thickBot="1" x14ac:dyDescent="0.25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7" thickBot="1" x14ac:dyDescent="0.25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7" thickBot="1" x14ac:dyDescent="0.25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7" thickBot="1" x14ac:dyDescent="0.25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7" thickBot="1" x14ac:dyDescent="0.25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7" thickBot="1" x14ac:dyDescent="0.25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7" thickBot="1" x14ac:dyDescent="0.25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7" thickBot="1" x14ac:dyDescent="0.25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7" thickBot="1" x14ac:dyDescent="0.25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7" thickBot="1" x14ac:dyDescent="0.25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7" thickBot="1" x14ac:dyDescent="0.25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7" thickBot="1" x14ac:dyDescent="0.25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7" thickBot="1" x14ac:dyDescent="0.25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7" thickBot="1" x14ac:dyDescent="0.25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7" thickBot="1" x14ac:dyDescent="0.25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7" thickBot="1" x14ac:dyDescent="0.25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7" thickBot="1" x14ac:dyDescent="0.25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7" thickBot="1" x14ac:dyDescent="0.25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7" thickBot="1" x14ac:dyDescent="0.25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7" thickBot="1" x14ac:dyDescent="0.25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7" thickBot="1" x14ac:dyDescent="0.25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7" thickBot="1" x14ac:dyDescent="0.25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7" thickBot="1" x14ac:dyDescent="0.25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7" thickBot="1" x14ac:dyDescent="0.25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7" thickBot="1" x14ac:dyDescent="0.25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7" thickBot="1" x14ac:dyDescent="0.25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7" thickBot="1" x14ac:dyDescent="0.25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7" thickBot="1" x14ac:dyDescent="0.25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7" thickBot="1" x14ac:dyDescent="0.25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7" thickBot="1" x14ac:dyDescent="0.25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7" thickBot="1" x14ac:dyDescent="0.25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7" thickBot="1" x14ac:dyDescent="0.25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7" thickBot="1" x14ac:dyDescent="0.25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7" thickBot="1" x14ac:dyDescent="0.25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7" thickBot="1" x14ac:dyDescent="0.25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7" thickBot="1" x14ac:dyDescent="0.25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7" thickBot="1" x14ac:dyDescent="0.25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7" thickBot="1" x14ac:dyDescent="0.25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7" thickBot="1" x14ac:dyDescent="0.25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7" thickBot="1" x14ac:dyDescent="0.25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7" thickBot="1" x14ac:dyDescent="0.25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7" thickBot="1" x14ac:dyDescent="0.25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7" thickBot="1" x14ac:dyDescent="0.25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7" thickBot="1" x14ac:dyDescent="0.25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7" thickBot="1" x14ac:dyDescent="0.25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7" thickBot="1" x14ac:dyDescent="0.25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7" thickBot="1" x14ac:dyDescent="0.25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7" thickBot="1" x14ac:dyDescent="0.25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7" thickBot="1" x14ac:dyDescent="0.25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7" thickBot="1" x14ac:dyDescent="0.25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7" thickBot="1" x14ac:dyDescent="0.25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7" thickBot="1" x14ac:dyDescent="0.25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7" thickBot="1" x14ac:dyDescent="0.25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7" thickBot="1" x14ac:dyDescent="0.25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7" thickBot="1" x14ac:dyDescent="0.25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7" thickBot="1" x14ac:dyDescent="0.25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7" thickBot="1" x14ac:dyDescent="0.25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7" thickBot="1" x14ac:dyDescent="0.25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7" thickBot="1" x14ac:dyDescent="0.25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7" thickBot="1" x14ac:dyDescent="0.25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7" thickBot="1" x14ac:dyDescent="0.25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7" thickBot="1" x14ac:dyDescent="0.25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7" thickBot="1" x14ac:dyDescent="0.25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7" thickBot="1" x14ac:dyDescent="0.25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7" thickBot="1" x14ac:dyDescent="0.25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7" thickBot="1" x14ac:dyDescent="0.25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7" thickBot="1" x14ac:dyDescent="0.25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7" thickBot="1" x14ac:dyDescent="0.25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7" thickBot="1" x14ac:dyDescent="0.25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7" thickBot="1" x14ac:dyDescent="0.25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7" thickBot="1" x14ac:dyDescent="0.25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7" thickBot="1" x14ac:dyDescent="0.25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7" thickBot="1" x14ac:dyDescent="0.25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7" thickBot="1" x14ac:dyDescent="0.25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7" thickBot="1" x14ac:dyDescent="0.25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7" thickBot="1" x14ac:dyDescent="0.25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7" thickBot="1" x14ac:dyDescent="0.25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7" thickBot="1" x14ac:dyDescent="0.25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7" thickBot="1" x14ac:dyDescent="0.25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7" thickBot="1" x14ac:dyDescent="0.25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7" thickBot="1" x14ac:dyDescent="0.25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7" thickBot="1" x14ac:dyDescent="0.25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7" thickBot="1" x14ac:dyDescent="0.25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7" thickBot="1" x14ac:dyDescent="0.25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7" thickBot="1" x14ac:dyDescent="0.25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7" thickBot="1" x14ac:dyDescent="0.25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7" thickBot="1" x14ac:dyDescent="0.25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7" thickBot="1" x14ac:dyDescent="0.25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7" thickBot="1" x14ac:dyDescent="0.25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7" thickBot="1" x14ac:dyDescent="0.25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7" thickBot="1" x14ac:dyDescent="0.25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7" thickBot="1" x14ac:dyDescent="0.25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7" thickBot="1" x14ac:dyDescent="0.25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7" thickBot="1" x14ac:dyDescent="0.25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7" thickBot="1" x14ac:dyDescent="0.25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7" thickBot="1" x14ac:dyDescent="0.25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7" thickBot="1" x14ac:dyDescent="0.25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7" thickBot="1" x14ac:dyDescent="0.25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7" thickBot="1" x14ac:dyDescent="0.25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7" thickBot="1" x14ac:dyDescent="0.25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7" thickBot="1" x14ac:dyDescent="0.25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7" thickBot="1" x14ac:dyDescent="0.25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7" thickBot="1" x14ac:dyDescent="0.25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7" thickBot="1" x14ac:dyDescent="0.25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7" thickBot="1" x14ac:dyDescent="0.25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7" thickBot="1" x14ac:dyDescent="0.25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7" thickBot="1" x14ac:dyDescent="0.25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7" thickBot="1" x14ac:dyDescent="0.25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7" thickBot="1" x14ac:dyDescent="0.25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7" thickBot="1" x14ac:dyDescent="0.25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7" thickBot="1" x14ac:dyDescent="0.25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7" thickBot="1" x14ac:dyDescent="0.25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7" thickBot="1" x14ac:dyDescent="0.25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7" thickBot="1" x14ac:dyDescent="0.25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7" thickBot="1" x14ac:dyDescent="0.25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7" thickBot="1" x14ac:dyDescent="0.25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7" thickBot="1" x14ac:dyDescent="0.25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7" thickBot="1" x14ac:dyDescent="0.25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7" thickBot="1" x14ac:dyDescent="0.25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7" thickBot="1" x14ac:dyDescent="0.25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7" thickBot="1" x14ac:dyDescent="0.25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7" thickBot="1" x14ac:dyDescent="0.25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7" thickBot="1" x14ac:dyDescent="0.25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7" thickBot="1" x14ac:dyDescent="0.25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7" thickBot="1" x14ac:dyDescent="0.25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7" thickBot="1" x14ac:dyDescent="0.25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7" thickBot="1" x14ac:dyDescent="0.25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7" thickBot="1" x14ac:dyDescent="0.25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7" thickBot="1" x14ac:dyDescent="0.25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7" thickBot="1" x14ac:dyDescent="0.25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7" thickBot="1" x14ac:dyDescent="0.25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7" thickBot="1" x14ac:dyDescent="0.25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7" thickBot="1" x14ac:dyDescent="0.25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7" thickBot="1" x14ac:dyDescent="0.25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7" thickBot="1" x14ac:dyDescent="0.25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7" thickBot="1" x14ac:dyDescent="0.25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7" thickBot="1" x14ac:dyDescent="0.25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7" thickBot="1" x14ac:dyDescent="0.25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7" thickBot="1" x14ac:dyDescent="0.25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7" thickBot="1" x14ac:dyDescent="0.25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7" thickBot="1" x14ac:dyDescent="0.25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7" thickBot="1" x14ac:dyDescent="0.25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7" thickBot="1" x14ac:dyDescent="0.25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7" thickBot="1" x14ac:dyDescent="0.25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7" thickBot="1" x14ac:dyDescent="0.25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7" thickBot="1" x14ac:dyDescent="0.25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7" thickBot="1" x14ac:dyDescent="0.25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7" thickBot="1" x14ac:dyDescent="0.25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7" thickBot="1" x14ac:dyDescent="0.25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7" thickBot="1" x14ac:dyDescent="0.25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7" thickBot="1" x14ac:dyDescent="0.25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7" thickBot="1" x14ac:dyDescent="0.25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7" thickBot="1" x14ac:dyDescent="0.25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7" thickBot="1" x14ac:dyDescent="0.25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7" thickBot="1" x14ac:dyDescent="0.25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7" thickBot="1" x14ac:dyDescent="0.25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7" thickBot="1" x14ac:dyDescent="0.25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7" thickBot="1" x14ac:dyDescent="0.25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7" thickBot="1" x14ac:dyDescent="0.25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7" thickBot="1" x14ac:dyDescent="0.25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7" thickBot="1" x14ac:dyDescent="0.25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7" thickBot="1" x14ac:dyDescent="0.25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7" thickBot="1" x14ac:dyDescent="0.25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7" thickBot="1" x14ac:dyDescent="0.25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7" thickBot="1" x14ac:dyDescent="0.25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7" thickBot="1" x14ac:dyDescent="0.25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7" thickBot="1" x14ac:dyDescent="0.25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7" thickBot="1" x14ac:dyDescent="0.25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7" thickBot="1" x14ac:dyDescent="0.25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7" thickBot="1" x14ac:dyDescent="0.25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7" thickBot="1" x14ac:dyDescent="0.25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7" thickBot="1" x14ac:dyDescent="0.25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7" thickBot="1" x14ac:dyDescent="0.25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7" thickBot="1" x14ac:dyDescent="0.25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7" thickBot="1" x14ac:dyDescent="0.25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7" thickBot="1" x14ac:dyDescent="0.25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7" thickBot="1" x14ac:dyDescent="0.25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7" thickBot="1" x14ac:dyDescent="0.25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7" thickBot="1" x14ac:dyDescent="0.25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7" thickBot="1" x14ac:dyDescent="0.25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7" thickBot="1" x14ac:dyDescent="0.25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7" thickBot="1" x14ac:dyDescent="0.25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7" thickBot="1" x14ac:dyDescent="0.25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7" thickBot="1" x14ac:dyDescent="0.25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7" thickBot="1" x14ac:dyDescent="0.25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7" thickBot="1" x14ac:dyDescent="0.25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7" thickBot="1" x14ac:dyDescent="0.25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7" thickBot="1" x14ac:dyDescent="0.25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7" thickBot="1" x14ac:dyDescent="0.25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7" thickBot="1" x14ac:dyDescent="0.25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7" thickBot="1" x14ac:dyDescent="0.25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7" thickBot="1" x14ac:dyDescent="0.25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7" thickBot="1" x14ac:dyDescent="0.25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7" thickBot="1" x14ac:dyDescent="0.25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7" thickBot="1" x14ac:dyDescent="0.25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7" thickBot="1" x14ac:dyDescent="0.25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7" thickBot="1" x14ac:dyDescent="0.25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7" thickBot="1" x14ac:dyDescent="0.25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7" thickBot="1" x14ac:dyDescent="0.25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7" thickBot="1" x14ac:dyDescent="0.25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7" thickBot="1" x14ac:dyDescent="0.25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330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Fundels incl.</vt:lpstr>
      <vt:lpstr>Berekeningstool - Fundels excl.</vt:lpstr>
      <vt:lpstr>Gegevens 2018</vt:lpstr>
      <vt:lpstr>'Berekeningstool - Fundels excl.'!Afdrukbereik</vt:lpstr>
      <vt:lpstr>'Berekeningstool - Fundels incl.'!Afdrukbereik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2026-02-10T14:36:49Z</dcterms:modified>
</cp:coreProperties>
</file>